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mc:AlternateContent xmlns:mc="http://schemas.openxmlformats.org/markup-compatibility/2006">
    <mc:Choice Requires="x15">
      <x15ac:absPath xmlns:x15ac="http://schemas.microsoft.com/office/spreadsheetml/2010/11/ac" url="/Users/lwguo/Documents/Delta/Proposal Solicitation Review/2023/"/>
    </mc:Choice>
  </mc:AlternateContent>
  <xr:revisionPtr revIDLastSave="0" documentId="13_ncr:1_{15D23BEC-2AB2-6244-92A9-4ABDB1BC15A4}" xr6:coauthVersionLast="47" xr6:coauthVersionMax="47" xr10:uidLastSave="{00000000-0000-0000-0000-000000000000}"/>
  <bookViews>
    <workbookView xWindow="0" yWindow="760" windowWidth="30240" windowHeight="17100" xr2:uid="{00000000-000D-0000-FFFF-FFFF00000000}"/>
  </bookViews>
  <sheets>
    <sheet name="Cover Page" sheetId="1" r:id="rId1"/>
    <sheet name="Composite Budget" sheetId="2" r:id="rId2"/>
    <sheet name="Personnel" sheetId="3" r:id="rId3"/>
    <sheet name="Travel" sheetId="4" r:id="rId4"/>
    <sheet name="Materials &amp; Supplies" sheetId="5" r:id="rId5"/>
    <sheet name="Equipment" sheetId="6" r:id="rId6"/>
    <sheet name="Consultant" sheetId="7" r:id="rId7"/>
    <sheet name="Subaward_Subcontractor1" sheetId="8" r:id="rId8"/>
    <sheet name="Subaward_Subcontractor2" sheetId="9" r:id="rId9"/>
    <sheet name="Other Direct Costs"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4" roundtripDataChecksum="udhnrxPPOCtoOVLFIz/F0vbf0pGQXchDbtR95XsZSwE="/>
    </ext>
  </extLst>
</workbook>
</file>

<file path=xl/calcChain.xml><?xml version="1.0" encoding="utf-8"?>
<calcChain xmlns="http://schemas.openxmlformats.org/spreadsheetml/2006/main">
  <c r="J22" i="1" l="1"/>
  <c r="K10" i="2"/>
  <c r="H22" i="1" s="1"/>
  <c r="G13" i="10"/>
  <c r="G12" i="10"/>
  <c r="G11" i="10"/>
  <c r="G10" i="10"/>
  <c r="G9" i="10"/>
  <c r="G8" i="10"/>
  <c r="G7" i="10"/>
  <c r="G6" i="10"/>
  <c r="G5" i="10"/>
  <c r="G4" i="10"/>
  <c r="B1" i="10"/>
  <c r="Q16" i="9"/>
  <c r="Q15" i="9"/>
  <c r="H15" i="9"/>
  <c r="G15" i="9"/>
  <c r="F15" i="9"/>
  <c r="E15" i="9"/>
  <c r="I15" i="9" s="1"/>
  <c r="Q14" i="9"/>
  <c r="H14" i="9"/>
  <c r="G14" i="9"/>
  <c r="F14" i="9"/>
  <c r="E14" i="9"/>
  <c r="I14" i="9" s="1"/>
  <c r="Q13" i="9"/>
  <c r="Q12" i="9"/>
  <c r="H12" i="9"/>
  <c r="G12" i="9"/>
  <c r="F12" i="9"/>
  <c r="E12" i="9"/>
  <c r="I12" i="9" s="1"/>
  <c r="Q11" i="9"/>
  <c r="E11" i="9"/>
  <c r="Q10" i="9"/>
  <c r="G10" i="9"/>
  <c r="Q9" i="9"/>
  <c r="Q8" i="9"/>
  <c r="H8" i="9"/>
  <c r="G8" i="9"/>
  <c r="G16" i="9" s="1"/>
  <c r="G18" i="9" s="1"/>
  <c r="G19" i="9" s="1"/>
  <c r="G20" i="9" s="1"/>
  <c r="F8" i="9"/>
  <c r="F16" i="9" s="1"/>
  <c r="F18" i="9" s="1"/>
  <c r="F19" i="9" s="1"/>
  <c r="F20" i="9" s="1"/>
  <c r="AE7" i="9"/>
  <c r="H11" i="9" s="1"/>
  <c r="Q7" i="9"/>
  <c r="AE6" i="9"/>
  <c r="G11" i="9" s="1"/>
  <c r="Q6" i="9"/>
  <c r="AE5" i="9"/>
  <c r="F11" i="9" s="1"/>
  <c r="Q5" i="9"/>
  <c r="G5" i="9"/>
  <c r="F5" i="9"/>
  <c r="E5" i="9"/>
  <c r="AM4" i="9"/>
  <c r="AE4" i="9"/>
  <c r="V4" i="9"/>
  <c r="Q4" i="9"/>
  <c r="E8" i="9" s="1"/>
  <c r="H4" i="9"/>
  <c r="G4" i="9"/>
  <c r="F4" i="9"/>
  <c r="Q16" i="8"/>
  <c r="Q15" i="8"/>
  <c r="H15" i="8"/>
  <c r="G15" i="8"/>
  <c r="F15" i="8"/>
  <c r="E15" i="8"/>
  <c r="I15" i="8" s="1"/>
  <c r="Q14" i="8"/>
  <c r="I14" i="8"/>
  <c r="H14" i="8"/>
  <c r="G14" i="8"/>
  <c r="F14" i="8"/>
  <c r="E14" i="8"/>
  <c r="Q13" i="8"/>
  <c r="Q12" i="8"/>
  <c r="H12" i="8"/>
  <c r="G12" i="8"/>
  <c r="E12" i="8"/>
  <c r="Q11" i="8"/>
  <c r="H11" i="8"/>
  <c r="Q10" i="8"/>
  <c r="G10" i="8"/>
  <c r="Q9" i="8"/>
  <c r="Q8" i="8"/>
  <c r="H8" i="8" s="1"/>
  <c r="F8" i="8"/>
  <c r="F16" i="8" s="1"/>
  <c r="F18" i="8" s="1"/>
  <c r="F19" i="8" s="1"/>
  <c r="F20" i="8" s="1"/>
  <c r="L20" i="2" s="1"/>
  <c r="E8" i="8"/>
  <c r="E16" i="8" s="1"/>
  <c r="AE7" i="8"/>
  <c r="Q7" i="8"/>
  <c r="G8" i="8" s="1"/>
  <c r="G16" i="8" s="1"/>
  <c r="G18" i="8" s="1"/>
  <c r="G19" i="8" s="1"/>
  <c r="G20" i="8" s="1"/>
  <c r="AE6" i="8"/>
  <c r="G11" i="8" s="1"/>
  <c r="Q6" i="8"/>
  <c r="AE5" i="8"/>
  <c r="F11" i="8" s="1"/>
  <c r="Q5" i="8"/>
  <c r="G5" i="8"/>
  <c r="F5" i="8"/>
  <c r="E5" i="8"/>
  <c r="AM4" i="8"/>
  <c r="F12" i="8" s="1"/>
  <c r="I12" i="8" s="1"/>
  <c r="AE4" i="8"/>
  <c r="E11" i="8" s="1"/>
  <c r="V4" i="8"/>
  <c r="Q4" i="8"/>
  <c r="H4" i="8"/>
  <c r="G4" i="8"/>
  <c r="F4" i="8"/>
  <c r="E4" i="8"/>
  <c r="I14" i="7"/>
  <c r="I15" i="7" s="1"/>
  <c r="N19" i="2" s="1"/>
  <c r="I13" i="7"/>
  <c r="H13" i="7"/>
  <c r="H14" i="7" s="1"/>
  <c r="G13" i="7"/>
  <c r="G14" i="7" s="1"/>
  <c r="F13" i="7"/>
  <c r="F14" i="7" s="1"/>
  <c r="J12" i="7"/>
  <c r="J11" i="7"/>
  <c r="J10" i="7"/>
  <c r="J9" i="7"/>
  <c r="J8" i="7"/>
  <c r="F608" i="6"/>
  <c r="F607" i="6"/>
  <c r="F606" i="6"/>
  <c r="F605" i="6"/>
  <c r="F604" i="6"/>
  <c r="F603" i="6"/>
  <c r="F602" i="6"/>
  <c r="F601" i="6"/>
  <c r="F600" i="6"/>
  <c r="F599" i="6"/>
  <c r="F598" i="6"/>
  <c r="F597" i="6"/>
  <c r="F596" i="6"/>
  <c r="F595" i="6"/>
  <c r="F594" i="6"/>
  <c r="F593" i="6"/>
  <c r="F592" i="6"/>
  <c r="F591" i="6"/>
  <c r="F590" i="6"/>
  <c r="F589" i="6"/>
  <c r="F588" i="6"/>
  <c r="F587" i="6"/>
  <c r="F586" i="6"/>
  <c r="F585" i="6"/>
  <c r="F584" i="6"/>
  <c r="F583" i="6"/>
  <c r="F582" i="6"/>
  <c r="F581" i="6"/>
  <c r="F580" i="6"/>
  <c r="F579" i="6"/>
  <c r="F578" i="6"/>
  <c r="F577" i="6"/>
  <c r="F576" i="6"/>
  <c r="F575" i="6"/>
  <c r="F574" i="6"/>
  <c r="F573" i="6"/>
  <c r="F572" i="6"/>
  <c r="F571" i="6"/>
  <c r="F570" i="6"/>
  <c r="F569" i="6"/>
  <c r="F568" i="6"/>
  <c r="F567" i="6"/>
  <c r="F566" i="6"/>
  <c r="F565" i="6"/>
  <c r="F564" i="6"/>
  <c r="F563" i="6"/>
  <c r="F562" i="6"/>
  <c r="F561" i="6"/>
  <c r="F560" i="6"/>
  <c r="F559" i="6"/>
  <c r="F558" i="6"/>
  <c r="F557" i="6"/>
  <c r="F556" i="6"/>
  <c r="F555" i="6"/>
  <c r="F554" i="6"/>
  <c r="F553" i="6"/>
  <c r="F552" i="6"/>
  <c r="F551" i="6"/>
  <c r="F550" i="6"/>
  <c r="F549" i="6"/>
  <c r="F548" i="6"/>
  <c r="F547" i="6"/>
  <c r="F546" i="6"/>
  <c r="F545" i="6"/>
  <c r="F544" i="6"/>
  <c r="F543" i="6"/>
  <c r="F542" i="6"/>
  <c r="F541" i="6"/>
  <c r="F540" i="6"/>
  <c r="F539" i="6"/>
  <c r="F538" i="6"/>
  <c r="F537" i="6"/>
  <c r="F536" i="6"/>
  <c r="F535" i="6"/>
  <c r="F534" i="6"/>
  <c r="F533" i="6"/>
  <c r="F532" i="6"/>
  <c r="F531" i="6"/>
  <c r="F530" i="6"/>
  <c r="F529" i="6"/>
  <c r="F528" i="6"/>
  <c r="F527" i="6"/>
  <c r="F526" i="6"/>
  <c r="F525" i="6"/>
  <c r="F524" i="6"/>
  <c r="F523" i="6"/>
  <c r="F522" i="6"/>
  <c r="F521" i="6"/>
  <c r="F520" i="6"/>
  <c r="F519" i="6"/>
  <c r="F518" i="6"/>
  <c r="F517" i="6"/>
  <c r="F516" i="6"/>
  <c r="F515" i="6"/>
  <c r="F514" i="6"/>
  <c r="F513" i="6"/>
  <c r="F512" i="6"/>
  <c r="F511" i="6"/>
  <c r="F510" i="6"/>
  <c r="F509" i="6"/>
  <c r="F508" i="6"/>
  <c r="F507" i="6"/>
  <c r="F506" i="6"/>
  <c r="F505" i="6"/>
  <c r="F504" i="6"/>
  <c r="F503" i="6"/>
  <c r="F502" i="6"/>
  <c r="F501" i="6"/>
  <c r="F500" i="6"/>
  <c r="F499" i="6"/>
  <c r="F498" i="6"/>
  <c r="F497" i="6"/>
  <c r="F496" i="6"/>
  <c r="F495" i="6"/>
  <c r="F494" i="6"/>
  <c r="F493" i="6"/>
  <c r="F492" i="6"/>
  <c r="F491" i="6"/>
  <c r="F490" i="6"/>
  <c r="F489" i="6"/>
  <c r="F488" i="6"/>
  <c r="F487" i="6"/>
  <c r="F486" i="6"/>
  <c r="F485" i="6"/>
  <c r="F484" i="6"/>
  <c r="F483" i="6"/>
  <c r="F482" i="6"/>
  <c r="F481" i="6"/>
  <c r="F480" i="6"/>
  <c r="F479" i="6"/>
  <c r="F478" i="6"/>
  <c r="F477" i="6"/>
  <c r="F476" i="6"/>
  <c r="F475" i="6"/>
  <c r="F474" i="6"/>
  <c r="F473" i="6"/>
  <c r="F472" i="6"/>
  <c r="F471" i="6"/>
  <c r="F470" i="6"/>
  <c r="F469" i="6"/>
  <c r="F468" i="6"/>
  <c r="F467" i="6"/>
  <c r="F466" i="6"/>
  <c r="F465" i="6"/>
  <c r="F464" i="6"/>
  <c r="F463" i="6"/>
  <c r="F462" i="6"/>
  <c r="F461" i="6"/>
  <c r="F460" i="6"/>
  <c r="F459" i="6"/>
  <c r="F458" i="6"/>
  <c r="F457" i="6"/>
  <c r="F456" i="6"/>
  <c r="F455" i="6"/>
  <c r="F454" i="6"/>
  <c r="F453" i="6"/>
  <c r="F452" i="6"/>
  <c r="F451" i="6"/>
  <c r="F450" i="6"/>
  <c r="F449" i="6"/>
  <c r="F448" i="6"/>
  <c r="F447" i="6"/>
  <c r="F446" i="6"/>
  <c r="F445" i="6"/>
  <c r="F444" i="6"/>
  <c r="F443" i="6"/>
  <c r="F442" i="6"/>
  <c r="F441" i="6"/>
  <c r="F440" i="6"/>
  <c r="F439" i="6"/>
  <c r="F438" i="6"/>
  <c r="F437" i="6"/>
  <c r="F436" i="6"/>
  <c r="F435" i="6"/>
  <c r="F434" i="6"/>
  <c r="F433" i="6"/>
  <c r="F432" i="6"/>
  <c r="F431" i="6"/>
  <c r="F430" i="6"/>
  <c r="F429" i="6"/>
  <c r="F428" i="6"/>
  <c r="F427" i="6"/>
  <c r="F426" i="6"/>
  <c r="F425" i="6"/>
  <c r="F424" i="6"/>
  <c r="F423" i="6"/>
  <c r="F422" i="6"/>
  <c r="F421" i="6"/>
  <c r="F420" i="6"/>
  <c r="F419" i="6"/>
  <c r="F418" i="6"/>
  <c r="F417" i="6"/>
  <c r="F416" i="6"/>
  <c r="F415" i="6"/>
  <c r="F414" i="6"/>
  <c r="F413" i="6"/>
  <c r="F412" i="6"/>
  <c r="F411" i="6"/>
  <c r="F410" i="6"/>
  <c r="F409" i="6"/>
  <c r="F408" i="6"/>
  <c r="F407" i="6"/>
  <c r="F406" i="6"/>
  <c r="F405" i="6"/>
  <c r="F404" i="6"/>
  <c r="F403" i="6"/>
  <c r="F402" i="6"/>
  <c r="F401" i="6"/>
  <c r="F400" i="6"/>
  <c r="F399" i="6"/>
  <c r="F398" i="6"/>
  <c r="F397" i="6"/>
  <c r="F396" i="6"/>
  <c r="F395" i="6"/>
  <c r="F394" i="6"/>
  <c r="F393" i="6"/>
  <c r="F392" i="6"/>
  <c r="F391" i="6"/>
  <c r="F390" i="6"/>
  <c r="F389" i="6"/>
  <c r="F388" i="6"/>
  <c r="F387" i="6"/>
  <c r="F386" i="6"/>
  <c r="F385" i="6"/>
  <c r="F384" i="6"/>
  <c r="F383" i="6"/>
  <c r="F382" i="6"/>
  <c r="F381" i="6"/>
  <c r="F380" i="6"/>
  <c r="F379" i="6"/>
  <c r="F378" i="6"/>
  <c r="F377" i="6"/>
  <c r="F376" i="6"/>
  <c r="F375" i="6"/>
  <c r="F374" i="6"/>
  <c r="F373" i="6"/>
  <c r="F372" i="6"/>
  <c r="F371" i="6"/>
  <c r="F370" i="6"/>
  <c r="F369" i="6"/>
  <c r="F368" i="6"/>
  <c r="F367" i="6"/>
  <c r="F366" i="6"/>
  <c r="F365" i="6"/>
  <c r="F364" i="6"/>
  <c r="F363" i="6"/>
  <c r="F362" i="6"/>
  <c r="F361" i="6"/>
  <c r="F360" i="6"/>
  <c r="F359" i="6"/>
  <c r="F358" i="6"/>
  <c r="F357" i="6"/>
  <c r="F356" i="6"/>
  <c r="F355" i="6"/>
  <c r="F354" i="6"/>
  <c r="F353" i="6"/>
  <c r="F352" i="6"/>
  <c r="F351" i="6"/>
  <c r="F350" i="6"/>
  <c r="F349" i="6"/>
  <c r="F348" i="6"/>
  <c r="F347" i="6"/>
  <c r="F346" i="6"/>
  <c r="F345" i="6"/>
  <c r="F344" i="6"/>
  <c r="F343" i="6"/>
  <c r="F342" i="6"/>
  <c r="F341" i="6"/>
  <c r="F340" i="6"/>
  <c r="F339" i="6"/>
  <c r="F338" i="6"/>
  <c r="F337" i="6"/>
  <c r="F336" i="6"/>
  <c r="F335" i="6"/>
  <c r="F334" i="6"/>
  <c r="F333" i="6"/>
  <c r="F332" i="6"/>
  <c r="F331" i="6"/>
  <c r="F330" i="6"/>
  <c r="F329" i="6"/>
  <c r="F328" i="6"/>
  <c r="F327" i="6"/>
  <c r="F326" i="6"/>
  <c r="F325" i="6"/>
  <c r="F324" i="6"/>
  <c r="F323" i="6"/>
  <c r="F322" i="6"/>
  <c r="F321" i="6"/>
  <c r="F320" i="6"/>
  <c r="F319" i="6"/>
  <c r="F318" i="6"/>
  <c r="F317" i="6"/>
  <c r="F316" i="6"/>
  <c r="F315" i="6"/>
  <c r="F314" i="6"/>
  <c r="F313" i="6"/>
  <c r="F312" i="6"/>
  <c r="F311" i="6"/>
  <c r="F310" i="6"/>
  <c r="F309" i="6"/>
  <c r="F308" i="6"/>
  <c r="F307" i="6"/>
  <c r="F306" i="6"/>
  <c r="F305" i="6"/>
  <c r="F304" i="6"/>
  <c r="F303" i="6"/>
  <c r="F302" i="6"/>
  <c r="F301" i="6"/>
  <c r="F300" i="6"/>
  <c r="F299" i="6"/>
  <c r="F298" i="6"/>
  <c r="F297" i="6"/>
  <c r="F296" i="6"/>
  <c r="F295" i="6"/>
  <c r="F294" i="6"/>
  <c r="F293" i="6"/>
  <c r="F292" i="6"/>
  <c r="F291" i="6"/>
  <c r="F290" i="6"/>
  <c r="F289" i="6"/>
  <c r="F288" i="6"/>
  <c r="F287" i="6"/>
  <c r="F286" i="6"/>
  <c r="F285" i="6"/>
  <c r="F284" i="6"/>
  <c r="F283" i="6"/>
  <c r="F282" i="6"/>
  <c r="F281" i="6"/>
  <c r="F280" i="6"/>
  <c r="F279" i="6"/>
  <c r="F278" i="6"/>
  <c r="F277" i="6"/>
  <c r="F276" i="6"/>
  <c r="F275" i="6"/>
  <c r="F274" i="6"/>
  <c r="F273" i="6"/>
  <c r="F272" i="6"/>
  <c r="F271" i="6"/>
  <c r="F270" i="6"/>
  <c r="F269" i="6"/>
  <c r="F268" i="6"/>
  <c r="F267" i="6"/>
  <c r="F266" i="6"/>
  <c r="F265" i="6"/>
  <c r="F264" i="6"/>
  <c r="F263" i="6"/>
  <c r="F262" i="6"/>
  <c r="F261" i="6"/>
  <c r="F260" i="6"/>
  <c r="F259" i="6"/>
  <c r="F258" i="6"/>
  <c r="F257" i="6"/>
  <c r="F256" i="6"/>
  <c r="F255" i="6"/>
  <c r="F254" i="6"/>
  <c r="F253" i="6"/>
  <c r="F252" i="6"/>
  <c r="F251" i="6"/>
  <c r="F250" i="6"/>
  <c r="F249" i="6"/>
  <c r="F248" i="6"/>
  <c r="F247" i="6"/>
  <c r="F246" i="6"/>
  <c r="F245" i="6"/>
  <c r="F244" i="6"/>
  <c r="F243" i="6"/>
  <c r="F242" i="6"/>
  <c r="F241" i="6"/>
  <c r="F240" i="6"/>
  <c r="F239" i="6"/>
  <c r="F238" i="6"/>
  <c r="F237" i="6"/>
  <c r="F236" i="6"/>
  <c r="F235" i="6"/>
  <c r="F234" i="6"/>
  <c r="F233" i="6"/>
  <c r="F232" i="6"/>
  <c r="F231" i="6"/>
  <c r="F230" i="6"/>
  <c r="F229" i="6"/>
  <c r="F228" i="6"/>
  <c r="F227" i="6"/>
  <c r="F226" i="6"/>
  <c r="F225" i="6"/>
  <c r="F224" i="6"/>
  <c r="F223" i="6"/>
  <c r="F222" i="6"/>
  <c r="F221" i="6"/>
  <c r="F220" i="6"/>
  <c r="F219" i="6"/>
  <c r="F218" i="6"/>
  <c r="F217" i="6"/>
  <c r="F216" i="6"/>
  <c r="F215" i="6"/>
  <c r="F214"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B1" i="6" s="1"/>
  <c r="E514" i="5"/>
  <c r="E513" i="5"/>
  <c r="E512" i="5"/>
  <c r="E511" i="5"/>
  <c r="E510" i="5"/>
  <c r="E509" i="5"/>
  <c r="E508" i="5"/>
  <c r="E507" i="5"/>
  <c r="E506" i="5"/>
  <c r="E505" i="5"/>
  <c r="E504" i="5"/>
  <c r="E503" i="5"/>
  <c r="E502" i="5"/>
  <c r="E501" i="5"/>
  <c r="E500" i="5"/>
  <c r="E499" i="5"/>
  <c r="E498" i="5"/>
  <c r="E497" i="5"/>
  <c r="E496" i="5"/>
  <c r="E495" i="5"/>
  <c r="E494" i="5"/>
  <c r="E493" i="5"/>
  <c r="E492" i="5"/>
  <c r="E491" i="5"/>
  <c r="E490" i="5"/>
  <c r="E489" i="5"/>
  <c r="E488" i="5"/>
  <c r="E487" i="5"/>
  <c r="E486" i="5"/>
  <c r="E485" i="5"/>
  <c r="E484" i="5"/>
  <c r="E483" i="5"/>
  <c r="E482" i="5"/>
  <c r="E481" i="5"/>
  <c r="E480" i="5"/>
  <c r="E479" i="5"/>
  <c r="E478" i="5"/>
  <c r="E477" i="5"/>
  <c r="E476" i="5"/>
  <c r="E475" i="5"/>
  <c r="E474" i="5"/>
  <c r="E473" i="5"/>
  <c r="E472" i="5"/>
  <c r="E471" i="5"/>
  <c r="E470" i="5"/>
  <c r="E469" i="5"/>
  <c r="E468" i="5"/>
  <c r="E467" i="5"/>
  <c r="E466" i="5"/>
  <c r="E465" i="5"/>
  <c r="E464" i="5"/>
  <c r="E463" i="5"/>
  <c r="E462" i="5"/>
  <c r="E461" i="5"/>
  <c r="E460" i="5"/>
  <c r="E459" i="5"/>
  <c r="E458" i="5"/>
  <c r="E457" i="5"/>
  <c r="E456" i="5"/>
  <c r="E455" i="5"/>
  <c r="E454" i="5"/>
  <c r="E453" i="5"/>
  <c r="E452" i="5"/>
  <c r="E451" i="5"/>
  <c r="E450" i="5"/>
  <c r="E449" i="5"/>
  <c r="E448" i="5"/>
  <c r="E447" i="5"/>
  <c r="E446" i="5"/>
  <c r="E445" i="5"/>
  <c r="E444" i="5"/>
  <c r="E443" i="5"/>
  <c r="E442" i="5"/>
  <c r="E441" i="5"/>
  <c r="E440" i="5"/>
  <c r="E439" i="5"/>
  <c r="E438" i="5"/>
  <c r="E437" i="5"/>
  <c r="E436" i="5"/>
  <c r="E435" i="5"/>
  <c r="E434" i="5"/>
  <c r="E433" i="5"/>
  <c r="E432" i="5"/>
  <c r="E431" i="5"/>
  <c r="E430" i="5"/>
  <c r="E429" i="5"/>
  <c r="E428" i="5"/>
  <c r="E427" i="5"/>
  <c r="E426" i="5"/>
  <c r="E425" i="5"/>
  <c r="E424" i="5"/>
  <c r="E423" i="5"/>
  <c r="E422" i="5"/>
  <c r="E421" i="5"/>
  <c r="E420" i="5"/>
  <c r="E419" i="5"/>
  <c r="E418" i="5"/>
  <c r="E417" i="5"/>
  <c r="E416" i="5"/>
  <c r="E415" i="5"/>
  <c r="E414" i="5"/>
  <c r="E413" i="5"/>
  <c r="E412" i="5"/>
  <c r="E411" i="5"/>
  <c r="E410" i="5"/>
  <c r="E409" i="5"/>
  <c r="E408" i="5"/>
  <c r="E407" i="5"/>
  <c r="E406" i="5"/>
  <c r="E405" i="5"/>
  <c r="E404" i="5"/>
  <c r="E403" i="5"/>
  <c r="E402" i="5"/>
  <c r="E401" i="5"/>
  <c r="E400" i="5"/>
  <c r="E399" i="5"/>
  <c r="E398" i="5"/>
  <c r="E397" i="5"/>
  <c r="E396" i="5"/>
  <c r="E395" i="5"/>
  <c r="E394" i="5"/>
  <c r="E393" i="5"/>
  <c r="E392" i="5"/>
  <c r="E391" i="5"/>
  <c r="E390" i="5"/>
  <c r="E389" i="5"/>
  <c r="E388" i="5"/>
  <c r="E387" i="5"/>
  <c r="E386" i="5"/>
  <c r="E385" i="5"/>
  <c r="E384" i="5"/>
  <c r="E383" i="5"/>
  <c r="E382" i="5"/>
  <c r="E381" i="5"/>
  <c r="E380" i="5"/>
  <c r="E379" i="5"/>
  <c r="E378" i="5"/>
  <c r="E377" i="5"/>
  <c r="E376" i="5"/>
  <c r="E375" i="5"/>
  <c r="E374" i="5"/>
  <c r="E373" i="5"/>
  <c r="E372" i="5"/>
  <c r="E371" i="5"/>
  <c r="E370" i="5"/>
  <c r="E369" i="5"/>
  <c r="E368" i="5"/>
  <c r="E367" i="5"/>
  <c r="E366" i="5"/>
  <c r="E365" i="5"/>
  <c r="E364" i="5"/>
  <c r="E363" i="5"/>
  <c r="E362" i="5"/>
  <c r="E361" i="5"/>
  <c r="E360" i="5"/>
  <c r="E359" i="5"/>
  <c r="E358" i="5"/>
  <c r="E357" i="5"/>
  <c r="E356" i="5"/>
  <c r="E355" i="5"/>
  <c r="E354" i="5"/>
  <c r="E353" i="5"/>
  <c r="E352" i="5"/>
  <c r="E351" i="5"/>
  <c r="E350" i="5"/>
  <c r="E349" i="5"/>
  <c r="E348" i="5"/>
  <c r="E347" i="5"/>
  <c r="E346" i="5"/>
  <c r="E345" i="5"/>
  <c r="E344" i="5"/>
  <c r="E343" i="5"/>
  <c r="E342" i="5"/>
  <c r="E341" i="5"/>
  <c r="E340" i="5"/>
  <c r="E339" i="5"/>
  <c r="E338" i="5"/>
  <c r="E337" i="5"/>
  <c r="E336" i="5"/>
  <c r="E335" i="5"/>
  <c r="E334" i="5"/>
  <c r="E333" i="5"/>
  <c r="E332" i="5"/>
  <c r="E331" i="5"/>
  <c r="E330" i="5"/>
  <c r="E329" i="5"/>
  <c r="E328" i="5"/>
  <c r="E327" i="5"/>
  <c r="E326" i="5"/>
  <c r="E325" i="5"/>
  <c r="E324" i="5"/>
  <c r="E323" i="5"/>
  <c r="E322" i="5"/>
  <c r="E321" i="5"/>
  <c r="E320" i="5"/>
  <c r="E319" i="5"/>
  <c r="E318" i="5"/>
  <c r="E317" i="5"/>
  <c r="E316" i="5"/>
  <c r="E315" i="5"/>
  <c r="E314" i="5"/>
  <c r="E313" i="5"/>
  <c r="E312" i="5"/>
  <c r="E311" i="5"/>
  <c r="E310" i="5"/>
  <c r="E309" i="5"/>
  <c r="E308" i="5"/>
  <c r="E307" i="5"/>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B1" i="5" s="1"/>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L4" i="4"/>
  <c r="N4" i="4" s="1"/>
  <c r="N3" i="4"/>
  <c r="B1" i="4" s="1"/>
  <c r="L3" i="4"/>
  <c r="G6" i="3"/>
  <c r="G5" i="3"/>
  <c r="G4" i="3"/>
  <c r="G3" i="3"/>
  <c r="K14" i="2" s="1"/>
  <c r="C1" i="3"/>
  <c r="N24" i="2"/>
  <c r="M24" i="2"/>
  <c r="L24" i="2"/>
  <c r="K24" i="2"/>
  <c r="N23" i="2"/>
  <c r="M23" i="2"/>
  <c r="L23" i="2"/>
  <c r="K23" i="2"/>
  <c r="N22" i="2"/>
  <c r="M22" i="2"/>
  <c r="L22" i="2"/>
  <c r="K22" i="2"/>
  <c r="N18" i="2"/>
  <c r="M18" i="2"/>
  <c r="L18" i="2"/>
  <c r="K18" i="2"/>
  <c r="N17" i="2"/>
  <c r="M17" i="2"/>
  <c r="L17" i="2"/>
  <c r="K17" i="2"/>
  <c r="M16" i="2"/>
  <c r="L16" i="2"/>
  <c r="N14" i="2"/>
  <c r="M14" i="2"/>
  <c r="L14" i="2"/>
  <c r="N11" i="2"/>
  <c r="H5" i="9" s="1"/>
  <c r="E4" i="9"/>
  <c r="R8" i="2"/>
  <c r="R9" i="2" s="1"/>
  <c r="O22" i="2" l="1"/>
  <c r="O23" i="2"/>
  <c r="O18" i="2"/>
  <c r="O17" i="2"/>
  <c r="O24" i="2"/>
  <c r="M20" i="2"/>
  <c r="N16" i="2"/>
  <c r="H10" i="9"/>
  <c r="I10" i="9" s="1"/>
  <c r="H10" i="8"/>
  <c r="I10" i="8" s="1"/>
  <c r="E18" i="8"/>
  <c r="I11" i="9"/>
  <c r="O14" i="2"/>
  <c r="J14" i="7"/>
  <c r="M25" i="2"/>
  <c r="M27" i="2" s="1"/>
  <c r="M29" i="2" s="1"/>
  <c r="M30" i="2" s="1"/>
  <c r="J20" i="1" s="1"/>
  <c r="H16" i="9"/>
  <c r="H18" i="9" s="1"/>
  <c r="H19" i="9" s="1"/>
  <c r="H20" i="9" s="1"/>
  <c r="H16" i="8"/>
  <c r="H18" i="8" s="1"/>
  <c r="H19" i="8" s="1"/>
  <c r="H20" i="8" s="1"/>
  <c r="N20" i="2" s="1"/>
  <c r="N25" i="2" s="1"/>
  <c r="N27" i="2" s="1"/>
  <c r="N29" i="2" s="1"/>
  <c r="N30" i="2" s="1"/>
  <c r="K20" i="1" s="1"/>
  <c r="E16" i="9"/>
  <c r="I8" i="9"/>
  <c r="I11" i="8"/>
  <c r="F15" i="7"/>
  <c r="G15" i="7"/>
  <c r="L19" i="2" s="1"/>
  <c r="L25" i="2" s="1"/>
  <c r="L27" i="2" s="1"/>
  <c r="L29" i="2" s="1"/>
  <c r="L30" i="2" s="1"/>
  <c r="I20" i="1" s="1"/>
  <c r="H5" i="8"/>
  <c r="K16" i="2"/>
  <c r="O16" i="2" s="1"/>
  <c r="J13" i="7"/>
  <c r="H15" i="7"/>
  <c r="M19" i="2" s="1"/>
  <c r="I8" i="8"/>
  <c r="I16" i="8" l="1"/>
  <c r="J15" i="7"/>
  <c r="B1" i="7" s="1"/>
  <c r="K19" i="2"/>
  <c r="O19" i="2" s="1"/>
  <c r="E18" i="9"/>
  <c r="I16" i="9"/>
  <c r="I18" i="8"/>
  <c r="E19" i="8"/>
  <c r="E20" i="8" l="1"/>
  <c r="I19" i="8"/>
  <c r="E19" i="9"/>
  <c r="I18" i="9"/>
  <c r="I19" i="9" l="1"/>
  <c r="E20" i="9"/>
  <c r="I21" i="9" s="1"/>
  <c r="B1" i="9" s="1"/>
  <c r="K20" i="2"/>
  <c r="I21" i="8"/>
  <c r="B1" i="8" l="1"/>
  <c r="K28" i="2"/>
  <c r="O20" i="2"/>
  <c r="K25" i="2"/>
  <c r="K27" i="2" l="1"/>
  <c r="O25" i="2"/>
  <c r="K29" i="2" l="1"/>
  <c r="K30" i="2" s="1"/>
  <c r="O27" i="2"/>
  <c r="O29" i="2" s="1"/>
  <c r="O31" i="2" l="1"/>
  <c r="L20" i="1" s="1"/>
  <c r="H20" i="1"/>
</calcChain>
</file>

<file path=xl/sharedStrings.xml><?xml version="1.0" encoding="utf-8"?>
<sst xmlns="http://schemas.openxmlformats.org/spreadsheetml/2006/main" count="499" uniqueCount="219">
  <si>
    <t>For SG use only: PROJ #</t>
  </si>
  <si>
    <t>California Sea Grant College Program</t>
  </si>
  <si>
    <t>SHAUNA OH, DIRECTOR</t>
  </si>
  <si>
    <t>CALIFORNIA SEA GRANT COLLEGE PROGRAM</t>
  </si>
  <si>
    <t>UNIVERSITY OF CALIFORNIA</t>
  </si>
  <si>
    <t>9500 GILMAN DRIVE DEPT 0232</t>
  </si>
  <si>
    <t>LA JOLLA, CA 92093-0232</t>
  </si>
  <si>
    <t>PROJECT TITLE</t>
  </si>
  <si>
    <t>FINANCIAL SUMMARY</t>
  </si>
  <si>
    <t>Year 1</t>
  </si>
  <si>
    <t>Year 2</t>
  </si>
  <si>
    <t>Year 3</t>
  </si>
  <si>
    <t>Cumulative</t>
  </si>
  <si>
    <t>Requested Funds:</t>
  </si>
  <si>
    <t>Duration:</t>
  </si>
  <si>
    <t>Proposed Start/Completion Dates</t>
  </si>
  <si>
    <t>APPROVAL SIGNATURES</t>
  </si>
  <si>
    <t>PROJECT LEADER:</t>
  </si>
  <si>
    <t>CO-PROJECT LEADER:</t>
  </si>
  <si>
    <t>Name:</t>
  </si>
  <si>
    <t>Position/Title:</t>
  </si>
  <si>
    <t>Department:</t>
  </si>
  <si>
    <t>Institution:</t>
  </si>
  <si>
    <t>Address:</t>
  </si>
  <si>
    <t>City, State &amp; Zip:</t>
  </si>
  <si>
    <t>Telephone:</t>
  </si>
  <si>
    <t>Fax:</t>
  </si>
  <si>
    <t>E-mail:</t>
  </si>
  <si>
    <t># Personnel Months</t>
  </si>
  <si>
    <t>Signature:</t>
  </si>
  <si>
    <t>(MUST HAVE PI STATUS FROM YOUR INSTITUTION TO BE LISTED AS PROJECT LEADER OR CO-PROJECT LEADER)</t>
  </si>
  <si>
    <t>INSTITUTIONAL REPRESENTATIVE:</t>
  </si>
  <si>
    <t>Will animal subjects be used?</t>
  </si>
  <si>
    <t>Yes</t>
  </si>
  <si>
    <t>No</t>
  </si>
  <si>
    <t>APPROVAL DATE:</t>
  </si>
  <si>
    <t>PROTOCOL #:</t>
  </si>
  <si>
    <t>PENDING:</t>
  </si>
  <si>
    <t xml:space="preserve">Does this application involve any recombinant DNA technology or research? </t>
  </si>
  <si>
    <t xml:space="preserve">               No</t>
  </si>
  <si>
    <t>Budget for Delta Research Proposal Solicitation</t>
  </si>
  <si>
    <t>Budget for Project Period</t>
  </si>
  <si>
    <t>Principal Investigator (Last, First):</t>
  </si>
  <si>
    <t>Applicant Institution:</t>
  </si>
  <si>
    <r>
      <rPr>
        <i/>
        <sz val="11"/>
        <color theme="1"/>
        <rFont val="Calibri"/>
        <family val="2"/>
      </rPr>
      <t>*</t>
    </r>
    <r>
      <rPr>
        <b/>
        <i/>
        <sz val="11"/>
        <color theme="1"/>
        <rFont val="Calibri"/>
        <family val="2"/>
      </rPr>
      <t xml:space="preserve">Do not directly edit the cells in the composite budget below, except to add subaward costs where appropriate. </t>
    </r>
    <r>
      <rPr>
        <i/>
        <sz val="11"/>
        <color theme="1"/>
        <rFont val="Calibri"/>
        <family val="2"/>
      </rPr>
      <t xml:space="preserve">This spreadsheet is linked using formulas to populate the "Composite Budget" tab with totals calculated in other tabs. Please ensure that following editing of other tabs in the spreadsheet, the totals are being correctly tabulated. </t>
    </r>
  </si>
  <si>
    <t>COMPOSITE BUDGET FOR ENTIRE PROPOSED PROJECT PERIOD BY STATE FISCAL YEAR</t>
  </si>
  <si>
    <t>to</t>
  </si>
  <si>
    <t>Total Days</t>
  </si>
  <si>
    <t>Total Months</t>
  </si>
  <si>
    <t>From:</t>
  </si>
  <si>
    <t>To:</t>
  </si>
  <si>
    <t>FY24/25</t>
  </si>
  <si>
    <t>FY25/26</t>
  </si>
  <si>
    <t>FY26/27</t>
  </si>
  <si>
    <t>FY27/28</t>
  </si>
  <si>
    <t>BUDGET CATEGORY</t>
  </si>
  <si>
    <r>
      <rPr>
        <b/>
        <sz val="11"/>
        <color theme="1"/>
        <rFont val="Arial"/>
        <family val="2"/>
      </rPr>
      <t>TOTAL</t>
    </r>
    <r>
      <rPr>
        <sz val="11"/>
        <color theme="1"/>
        <rFont val="Calibri"/>
        <family val="2"/>
      </rPr>
      <t> </t>
    </r>
  </si>
  <si>
    <t xml:space="preserve">PERSONNEL:  </t>
  </si>
  <si>
    <t>Salary and fringe benefits.</t>
  </si>
  <si>
    <t>TRAVEL</t>
  </si>
  <si>
    <t>MATERIALS &amp; SUPPLIES</t>
  </si>
  <si>
    <t>EQUIPMENT</t>
  </si>
  <si>
    <t>CONSULTANT</t>
  </si>
  <si>
    <t>SUBCONTRACTOR</t>
  </si>
  <si>
    <t>OTHER DIRECT COSTS (ODC)</t>
  </si>
  <si>
    <t>Subject to IDC Calc</t>
  </si>
  <si>
    <t>ODC #1</t>
  </si>
  <si>
    <t>Y</t>
  </si>
  <si>
    <t>ODC #2</t>
  </si>
  <si>
    <t>ODC #3</t>
  </si>
  <si>
    <t>N</t>
  </si>
  <si>
    <t>TOTAL DIRECT COSTS</t>
  </si>
  <si>
    <t>Indirect (F&amp;A) Costs</t>
  </si>
  <si>
    <t>F&amp;A Base</t>
  </si>
  <si>
    <r>
      <rPr>
        <b/>
        <i/>
        <sz val="11"/>
        <color rgb="FF808080"/>
        <rFont val="Arial"/>
        <family val="2"/>
      </rPr>
      <t> </t>
    </r>
    <r>
      <rPr>
        <b/>
        <i/>
        <u/>
        <sz val="11"/>
        <color rgb="FF808080"/>
        <rFont val="Arial"/>
        <family val="2"/>
      </rPr>
      <t xml:space="preserve">Rate </t>
    </r>
    <r>
      <rPr>
        <b/>
        <sz val="11"/>
        <color theme="1"/>
        <rFont val="Arial"/>
        <family val="2"/>
      </rPr>
      <t>%</t>
    </r>
  </si>
  <si>
    <t>MTDC*</t>
  </si>
  <si>
    <t>Subaward Cost Base</t>
  </si>
  <si>
    <t>TOTAL COSTS PER YEAR </t>
  </si>
  <si>
    <t>TOTAL COSTS FOR PROPOSED PROJECT PERIOD </t>
  </si>
  <si>
    <r>
      <rPr>
        <b/>
        <u/>
        <sz val="11"/>
        <color theme="1"/>
        <rFont val="Arial"/>
        <family val="2"/>
      </rPr>
      <t>FUND REVERSION DATES</t>
    </r>
    <r>
      <rPr>
        <b/>
        <u/>
        <sz val="11"/>
        <color theme="1"/>
        <rFont val="Arial"/>
        <family val="2"/>
      </rPr>
      <t xml:space="preserve">: </t>
    </r>
  </si>
  <si>
    <t>Unless otherwise specified as following,</t>
  </si>
  <si>
    <r>
      <rPr>
        <b/>
        <sz val="11"/>
        <color theme="1"/>
        <rFont val="Arial"/>
        <family val="2"/>
      </rPr>
      <t>fund reversion dates are three years from fiscal year end of year funded</t>
    </r>
    <r>
      <rPr>
        <sz val="11"/>
        <color theme="1"/>
        <rFont val="Arial"/>
        <family val="2"/>
      </rPr>
      <t> </t>
    </r>
  </si>
  <si>
    <r>
      <rPr>
        <sz val="11"/>
        <color theme="1"/>
        <rFont val="Arial"/>
        <family val="2"/>
      </rPr>
      <t>* Modified Total Direct Cost</t>
    </r>
    <r>
      <rPr>
        <b/>
        <sz val="11"/>
        <color theme="1"/>
        <rFont val="Arial"/>
        <family val="2"/>
      </rPr>
      <t xml:space="preserve"> </t>
    </r>
  </si>
  <si>
    <t xml:space="preserve"> Annual Budget Flexibility (lesser of % or Amount)</t>
  </si>
  <si>
    <t>Prior approval required for budget changes between approved budget categories above the thresholds identified.</t>
  </si>
  <si>
    <t>%</t>
  </si>
  <si>
    <t>Or</t>
  </si>
  <si>
    <t>Amount</t>
  </si>
  <si>
    <t xml:space="preserve">Indirect (F&amp;A) Costs: </t>
  </si>
  <si>
    <t>All entities must use an indirect rate not to exceed 35% unless an official third-party indirect cost rate has been negotiated.</t>
  </si>
  <si>
    <t>Provide justifications for fringe benefit and indirect cost rates.</t>
  </si>
  <si>
    <t>Personnel Total</t>
  </si>
  <si>
    <t>Starting with the Principal Investigator (PI), list the names of all Key Personnel and classifications of non-key personnel who will be involved on the project for each year of the proposed project period.</t>
  </si>
  <si>
    <t>Explain the costs included in the budgeted fringe benefit percentages used, which could include tuition/fee remission for qualifying personnel to the extent that such costs are provided for by University policy</t>
  </si>
  <si>
    <t>Name</t>
  </si>
  <si>
    <t>Year</t>
  </si>
  <si>
    <t>Position (e.g. Principal Investigator)</t>
  </si>
  <si>
    <t>Key or Non-Key Personnel</t>
  </si>
  <si>
    <t>Percentage Level of Effort</t>
  </si>
  <si>
    <t>Annual Salary with Fringe Benefits</t>
  </si>
  <si>
    <t>Personnel Cost</t>
  </si>
  <si>
    <t>Fringe Benefit Detail HERE (include percentage rate):</t>
  </si>
  <si>
    <t>Name1</t>
  </si>
  <si>
    <t>Principal Investigator</t>
  </si>
  <si>
    <t>Key-Personnel</t>
  </si>
  <si>
    <t>Name2</t>
  </si>
  <si>
    <t>Name3</t>
  </si>
  <si>
    <t>Scientist</t>
  </si>
  <si>
    <t>non-Key Personnel</t>
  </si>
  <si>
    <t>Name4</t>
  </si>
  <si>
    <t>Travel Total</t>
  </si>
  <si>
    <t xml:space="preserve">Only travel itemized and identified here is allowable </t>
  </si>
  <si>
    <t>Purpose (e.g. workshop, conference)</t>
  </si>
  <si>
    <t>Destination (address or city/state)</t>
  </si>
  <si>
    <t>Travelers (list name/position)</t>
  </si>
  <si>
    <t>Trip Duration</t>
  </si>
  <si>
    <t>Airfare Cost</t>
  </si>
  <si>
    <t>Lodging Cost</t>
  </si>
  <si>
    <t>Transportation Cost</t>
  </si>
  <si>
    <t>Conference Registration Cost</t>
  </si>
  <si>
    <t>Name of Event (if applicable)</t>
  </si>
  <si>
    <t>Trip Beginning Address</t>
  </si>
  <si>
    <t>Mileage Cost</t>
  </si>
  <si>
    <t>Meals Cost</t>
  </si>
  <si>
    <t>TOTAL Cost</t>
  </si>
  <si>
    <t>Collaborator Meeting</t>
  </si>
  <si>
    <t>Sacramento, CA</t>
  </si>
  <si>
    <t>2 days</t>
  </si>
  <si>
    <t>Berkeley, CA</t>
  </si>
  <si>
    <t>Conference</t>
  </si>
  <si>
    <t>3 days</t>
  </si>
  <si>
    <t>Bay-Delta Science Conference</t>
  </si>
  <si>
    <t>Materials and Supplies Total</t>
  </si>
  <si>
    <t>*Only materials and supplies itemized here and adequately justified with a specialized need for this specific project are allowed</t>
  </si>
  <si>
    <t>Material/Supply</t>
  </si>
  <si>
    <t>Unit Cost</t>
  </si>
  <si>
    <t>Number</t>
  </si>
  <si>
    <t>Total Cost</t>
  </si>
  <si>
    <t>Specialized Justification*</t>
  </si>
  <si>
    <t>Microscope filter sets</t>
  </si>
  <si>
    <t>The University has no other similar projects with any other entity for this time period, and this is such a specialized item and specific to this XXXX project that the University does not keep an inventory of the item as their regular course of business.</t>
  </si>
  <si>
    <t>See above</t>
  </si>
  <si>
    <t>Equipment Total</t>
  </si>
  <si>
    <t>Only equipment (defined as greater than or equal to $5,000 with a useful life of more than one year) itemized here and adequately justified with a specialized need for this specific project, will be considered</t>
  </si>
  <si>
    <t>Year of purchase</t>
  </si>
  <si>
    <t>Equipment Item (make, model, serial number)</t>
  </si>
  <si>
    <t>Useful Life of Equipment (Years)</t>
  </si>
  <si>
    <t>Make, model, serial number</t>
  </si>
  <si>
    <t>Consultant Costs:</t>
  </si>
  <si>
    <t>Consultant Name:</t>
  </si>
  <si>
    <t>Personnel</t>
  </si>
  <si>
    <t>Travel</t>
  </si>
  <si>
    <t>Materials and Supplies</t>
  </si>
  <si>
    <t>Equipment</t>
  </si>
  <si>
    <r>
      <rPr>
        <b/>
        <sz val="11"/>
        <color rgb="FF000000"/>
        <rFont val="Calibri"/>
        <family val="2"/>
      </rPr>
      <t xml:space="preserve">An independent consultant is an individual not employed by the University of proven professional or technical competence who provides primarily professional or technical advice to the University and the University does not control the manner, means or methods of performance. </t>
    </r>
    <r>
      <rPr>
        <b/>
        <sz val="11"/>
        <color rgb="FFFF0000"/>
        <rFont val="Calibri"/>
        <family val="2"/>
      </rPr>
      <t xml:space="preserve">Do not edit the budget table below directly; edit the tables beginning in column M to populate this table. </t>
    </r>
  </si>
  <si>
    <t>Role on Project</t>
  </si>
  <si>
    <t>Purpose of Trip</t>
  </si>
  <si>
    <t>Year of Travel</t>
  </si>
  <si>
    <t>Destination</t>
  </si>
  <si>
    <t>Traveler(s) (Name or role)</t>
  </si>
  <si>
    <t>Duration of Trip</t>
  </si>
  <si>
    <t>Airfare, lodging and mileage? (yes or no)</t>
  </si>
  <si>
    <t>Out of state travel? (yes or no)</t>
  </si>
  <si>
    <t xml:space="preserve">Consultant's Budget Table: </t>
  </si>
  <si>
    <t>Role</t>
  </si>
  <si>
    <t>Task #</t>
  </si>
  <si>
    <t>Category / Title</t>
  </si>
  <si>
    <t>Personnel Hours</t>
  </si>
  <si>
    <r>
      <rPr>
        <b/>
        <u/>
        <sz val="11"/>
        <color rgb="FF000000"/>
        <rFont val="Arial"/>
        <family val="2"/>
      </rPr>
      <t>Hourly</t>
    </r>
    <r>
      <rPr>
        <b/>
        <u/>
        <sz val="11"/>
        <color rgb="FF000000"/>
        <rFont val="Arial"/>
        <family val="2"/>
      </rPr>
      <t xml:space="preserve"> </t>
    </r>
    <r>
      <rPr>
        <b/>
        <u/>
        <sz val="11"/>
        <color rgb="FF000000"/>
        <rFont val="Arial"/>
        <family val="2"/>
      </rPr>
      <t>Rate + Fringe</t>
    </r>
  </si>
  <si>
    <t>Year 4</t>
  </si>
  <si>
    <t>Total</t>
  </si>
  <si>
    <t>Start:</t>
  </si>
  <si>
    <t>End:</t>
  </si>
  <si>
    <t>Fiscal Year:</t>
  </si>
  <si>
    <t>Personnel Title</t>
  </si>
  <si>
    <t>2-4</t>
  </si>
  <si>
    <t>3-4</t>
  </si>
  <si>
    <t>Travel/Per Diem *State Rates</t>
  </si>
  <si>
    <t xml:space="preserve">Materials/Supplies </t>
  </si>
  <si>
    <t>Subtotal Direct:</t>
  </si>
  <si>
    <t>Subtotal Indirect/Overhead:</t>
  </si>
  <si>
    <t>Total Costs:</t>
  </si>
  <si>
    <t>Rounded up to the nearest Dollar</t>
  </si>
  <si>
    <t>Subcontractor Costs:</t>
  </si>
  <si>
    <t>Subcontractor Name:</t>
  </si>
  <si>
    <t>Use UC travel rates</t>
  </si>
  <si>
    <t>Other Direct Costs (ODC)</t>
  </si>
  <si>
    <r>
      <rPr>
        <b/>
        <sz val="10"/>
        <color rgb="FF000000"/>
        <rFont val="Arial"/>
        <family val="2"/>
      </rPr>
      <t xml:space="preserve">Subcontractors are an entity other than the University that performs a portion of the Scope of Work, as identified in this Agreement, and includes the following: Subrecipient, subcontractor, consultant and independent contractor. Do not edit the budget table below directly; edit the tables beginning in column J to populate this table. </t>
    </r>
    <r>
      <rPr>
        <b/>
        <sz val="10"/>
        <color rgb="FFFF0000"/>
        <rFont val="Arial"/>
        <family val="2"/>
      </rPr>
      <t xml:space="preserve">For multiple subawards, duplicate this tab and ensure the annual costs of each subaward are linked to the formulas in "Composite Budget" tab, row 18 "Subcontractor". </t>
    </r>
  </si>
  <si>
    <t>Add a new row for each personnel.</t>
  </si>
  <si>
    <t>Add new row for each traveler in each trip</t>
  </si>
  <si>
    <t>Add new row for each material/supply that is being requested. 
*Describe how equipment is specialized and will only be used for this project</t>
  </si>
  <si>
    <t>Add new row for each equipment item that is being requested. 
*Describe how equipment is specialized and will only be used for this project</t>
  </si>
  <si>
    <t xml:space="preserve">Add new row for each other direct cost (ODC) that is being requested. </t>
  </si>
  <si>
    <t xml:space="preserve">Subcontractor's Budget Table: </t>
  </si>
  <si>
    <t>Title/ Classification</t>
  </si>
  <si>
    <t>ODC #</t>
  </si>
  <si>
    <t xml:space="preserve">Detailed Description </t>
  </si>
  <si>
    <t>Subject to IDC? (Y/N)</t>
  </si>
  <si>
    <t>Cost</t>
  </si>
  <si>
    <t>Title1</t>
  </si>
  <si>
    <t>Workshop (Name)</t>
  </si>
  <si>
    <t>Microscope filter set</t>
  </si>
  <si>
    <t>Describe how equipment is specialized and will only be used for this project</t>
  </si>
  <si>
    <t>Graduate Student Tuition</t>
  </si>
  <si>
    <t>Title2</t>
  </si>
  <si>
    <t>Honoraria</t>
  </si>
  <si>
    <r>
      <rPr>
        <b/>
        <sz val="11"/>
        <color theme="1"/>
        <rFont val="Arial"/>
        <family val="2"/>
      </rPr>
      <t>TOTAL</t>
    </r>
    <r>
      <rPr>
        <sz val="11"/>
        <color theme="1"/>
        <rFont val="Calibri"/>
        <family val="2"/>
      </rPr>
      <t> </t>
    </r>
  </si>
  <si>
    <t>Subject to IDC Calc?</t>
  </si>
  <si>
    <r>
      <rPr>
        <b/>
        <i/>
        <sz val="11"/>
        <color rgb="FF808080"/>
        <rFont val="Arial"/>
        <family val="2"/>
      </rPr>
      <t> </t>
    </r>
    <r>
      <rPr>
        <b/>
        <i/>
        <u/>
        <sz val="11"/>
        <color rgb="FF808080"/>
        <rFont val="Arial"/>
        <family val="2"/>
      </rPr>
      <t>Rate</t>
    </r>
  </si>
  <si>
    <r>
      <rPr>
        <b/>
        <sz val="10"/>
        <color rgb="FF000000"/>
        <rFont val="Arial"/>
        <family val="2"/>
      </rPr>
      <t xml:space="preserve">Subcontractors are an entity other than the University that performs a portion of the Scope of Work, as identified in this Agreement, and includes the following: Subrecipient, subcontractor, consultant and independent contractor. Do not edit the budget table below directly; edit the tables beginning in column J to populate this table. </t>
    </r>
    <r>
      <rPr>
        <b/>
        <sz val="10"/>
        <color rgb="FFFF0000"/>
        <rFont val="Arial"/>
        <family val="2"/>
      </rPr>
      <t xml:space="preserve">For multiple subawards, duplicate this tab and ensure the annual costs of each subaward are linked to the formulas in "Composite Budget" tab, row 18 "Subcontractor". </t>
    </r>
  </si>
  <si>
    <r>
      <rPr>
        <b/>
        <sz val="11"/>
        <color theme="1"/>
        <rFont val="Arial"/>
        <family val="2"/>
      </rPr>
      <t>TOTAL</t>
    </r>
    <r>
      <rPr>
        <sz val="11"/>
        <color theme="1"/>
        <rFont val="Calibri"/>
        <family val="2"/>
      </rPr>
      <t> </t>
    </r>
  </si>
  <si>
    <r>
      <rPr>
        <b/>
        <i/>
        <sz val="11"/>
        <color rgb="FF808080"/>
        <rFont val="Arial"/>
        <family val="2"/>
      </rPr>
      <t> </t>
    </r>
    <r>
      <rPr>
        <b/>
        <i/>
        <u/>
        <sz val="11"/>
        <color rgb="FF808080"/>
        <rFont val="Arial"/>
        <family val="2"/>
      </rPr>
      <t>Rate</t>
    </r>
  </si>
  <si>
    <t>Other Direct Costs</t>
  </si>
  <si>
    <t>Detailed Description</t>
  </si>
  <si>
    <t>Quantity</t>
  </si>
  <si>
    <t>Detailed Justification</t>
  </si>
  <si>
    <t>-</t>
  </si>
  <si>
    <t>2025 Delta Research Awards - PROJECT COVER SHEET</t>
  </si>
  <si>
    <t xml:space="preserve">* Please note this spreadsheet is pre-popualted with formulaes and example numbers. Do not directly edit the cells in the financial summary to the left. This spreadsheet is linked using formulas to pull numbers from the "Composite Budget" tab. Please ensure that following editing of other tabs in the spreadsheet, the totals are being correctly tabulated.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</si>
</sst>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_(&quot;$&quot;* #,##0_);_(&quot;$&quot;* \(#,##0\);_(&quot;$&quot;* &quot;-&quot;??_);_(@_)"/>
    <numFmt numFmtId="165" formatCode="_(* #,##0_);_(* \(#,##0\);_(* &quot;-&quot;??_);_(@_)"/>
  </numFmts>
  <fonts count="59">
    <font>
      <sz val="11"/>
      <color theme="1"/>
      <name val="Calibri"/>
      <scheme val="minor"/>
    </font>
    <font>
      <sz val="9"/>
      <color theme="1"/>
      <name val="Arial"/>
      <family val="2"/>
    </font>
    <font>
      <sz val="9"/>
      <color theme="1"/>
      <name val="Arimo"/>
    </font>
    <font>
      <sz val="11"/>
      <color theme="1"/>
      <name val="Calibri"/>
      <family val="2"/>
      <scheme val="minor"/>
    </font>
    <font>
      <b/>
      <sz val="14"/>
      <color theme="1"/>
      <name val="Arial"/>
      <family val="2"/>
    </font>
    <font>
      <b/>
      <sz val="10"/>
      <color theme="1"/>
      <name val="Arial"/>
      <family val="2"/>
    </font>
    <font>
      <sz val="11"/>
      <name val="Calibri"/>
      <family val="2"/>
    </font>
    <font>
      <b/>
      <sz val="11"/>
      <color theme="1"/>
      <name val="Arial"/>
      <family val="2"/>
    </font>
    <font>
      <sz val="11"/>
      <color theme="1"/>
      <name val="Arimo"/>
    </font>
    <font>
      <sz val="10"/>
      <color theme="1"/>
      <name val="Arial"/>
      <family val="2"/>
    </font>
    <font>
      <sz val="10"/>
      <color theme="1"/>
      <name val="Arimo"/>
    </font>
    <font>
      <b/>
      <sz val="9"/>
      <color theme="1"/>
      <name val="Arial"/>
      <family val="2"/>
    </font>
    <font>
      <i/>
      <sz val="9"/>
      <color theme="1"/>
      <name val="Arial"/>
      <family val="2"/>
    </font>
    <font>
      <sz val="11"/>
      <color theme="1"/>
      <name val="Calibri"/>
      <family val="2"/>
    </font>
    <font>
      <b/>
      <sz val="12"/>
      <color rgb="FFFF0000"/>
      <name val="Calibri"/>
      <family val="2"/>
    </font>
    <font>
      <b/>
      <u/>
      <sz val="11"/>
      <color theme="1"/>
      <name val="Arial"/>
      <family val="2"/>
    </font>
    <font>
      <b/>
      <u/>
      <sz val="11"/>
      <color theme="1"/>
      <name val="Arial"/>
      <family val="2"/>
    </font>
    <font>
      <b/>
      <u/>
      <sz val="11"/>
      <color rgb="FF800000"/>
      <name val="Arial"/>
      <family val="2"/>
    </font>
    <font>
      <i/>
      <sz val="11"/>
      <color theme="1"/>
      <name val="Calibri"/>
      <family val="2"/>
    </font>
    <font>
      <b/>
      <sz val="12"/>
      <color theme="1"/>
      <name val="Arial"/>
      <family val="2"/>
    </font>
    <font>
      <b/>
      <sz val="12"/>
      <color rgb="FFFF0000"/>
      <name val="Arial"/>
      <family val="2"/>
    </font>
    <font>
      <b/>
      <sz val="11"/>
      <color rgb="FFFF0000"/>
      <name val="Arial"/>
      <family val="2"/>
    </font>
    <font>
      <sz val="11"/>
      <color theme="1"/>
      <name val="Arial"/>
      <family val="2"/>
    </font>
    <font>
      <b/>
      <sz val="11"/>
      <color rgb="FF000000"/>
      <name val="Arial"/>
      <family val="2"/>
    </font>
    <font>
      <i/>
      <sz val="11"/>
      <color theme="1"/>
      <name val="Arial"/>
      <family val="2"/>
    </font>
    <font>
      <b/>
      <i/>
      <sz val="11"/>
      <color theme="1"/>
      <name val="Arial"/>
      <family val="2"/>
    </font>
    <font>
      <b/>
      <u/>
      <sz val="11"/>
      <color theme="1"/>
      <name val="Arial"/>
      <family val="2"/>
    </font>
    <font>
      <b/>
      <i/>
      <sz val="11"/>
      <color rgb="FF808080"/>
      <name val="Arial"/>
      <family val="2"/>
    </font>
    <font>
      <i/>
      <sz val="11"/>
      <color rgb="FF808080"/>
      <name val="Arial"/>
      <family val="2"/>
    </font>
    <font>
      <i/>
      <sz val="11"/>
      <color rgb="FF7F7F7F"/>
      <name val="Arial"/>
      <family val="2"/>
    </font>
    <font>
      <i/>
      <sz val="11"/>
      <color rgb="FF666666"/>
      <name val="Arial"/>
      <family val="2"/>
    </font>
    <font>
      <b/>
      <u/>
      <sz val="11"/>
      <color theme="1"/>
      <name val="Arial"/>
      <family val="2"/>
    </font>
    <font>
      <b/>
      <u/>
      <sz val="11"/>
      <color theme="1"/>
      <name val="Arial"/>
      <family val="2"/>
    </font>
    <font>
      <b/>
      <u/>
      <sz val="11"/>
      <color theme="1"/>
      <name val="Arial"/>
      <family val="2"/>
    </font>
    <font>
      <b/>
      <i/>
      <sz val="11"/>
      <color rgb="FF993366"/>
      <name val="Arial"/>
      <family val="2"/>
    </font>
    <font>
      <b/>
      <u/>
      <sz val="11"/>
      <color theme="1"/>
      <name val="Arial"/>
      <family val="2"/>
    </font>
    <font>
      <b/>
      <sz val="11"/>
      <color theme="1"/>
      <name val="Calibri"/>
      <family val="2"/>
    </font>
    <font>
      <b/>
      <sz val="11"/>
      <color rgb="FFFF0000"/>
      <name val="Calibri"/>
      <family val="2"/>
    </font>
    <font>
      <sz val="11"/>
      <color rgb="FFFF0000"/>
      <name val="Calibri"/>
      <family val="2"/>
    </font>
    <font>
      <b/>
      <u/>
      <sz val="11"/>
      <color theme="1"/>
      <name val="Arial"/>
      <family val="2"/>
    </font>
    <font>
      <b/>
      <u/>
      <sz val="11"/>
      <color rgb="FF000000"/>
      <name val="Arial"/>
      <family val="2"/>
    </font>
    <font>
      <b/>
      <u/>
      <sz val="11"/>
      <color rgb="FF000000"/>
      <name val="Arial"/>
      <family val="2"/>
    </font>
    <font>
      <b/>
      <u/>
      <sz val="11"/>
      <color rgb="FF000000"/>
      <name val="Arial"/>
      <family val="2"/>
    </font>
    <font>
      <b/>
      <u/>
      <sz val="11"/>
      <color theme="1"/>
      <name val="Arial"/>
      <family val="2"/>
    </font>
    <font>
      <b/>
      <u/>
      <sz val="11"/>
      <color rgb="FF000000"/>
      <name val="Arial"/>
      <family val="2"/>
    </font>
    <font>
      <sz val="11"/>
      <color rgb="FF000000"/>
      <name val="Arial"/>
      <family val="2"/>
    </font>
    <font>
      <b/>
      <u/>
      <sz val="11"/>
      <color rgb="FF000000"/>
      <name val="Arial"/>
      <family val="2"/>
    </font>
    <font>
      <b/>
      <u/>
      <sz val="11"/>
      <color rgb="FF000000"/>
      <name val="Arial"/>
      <family val="2"/>
    </font>
    <font>
      <sz val="11"/>
      <color rgb="FFFF0000"/>
      <name val="Arial"/>
      <family val="2"/>
    </font>
    <font>
      <u/>
      <sz val="11"/>
      <color theme="10"/>
      <name val="Arial"/>
      <family val="2"/>
    </font>
    <font>
      <u/>
      <sz val="11"/>
      <color theme="10"/>
      <name val="Arial"/>
      <family val="2"/>
    </font>
    <font>
      <u/>
      <sz val="11"/>
      <color theme="10"/>
      <name val="Arial"/>
      <family val="2"/>
    </font>
    <font>
      <sz val="12"/>
      <color rgb="FFFF0000"/>
      <name val="Calibri"/>
      <family val="2"/>
    </font>
    <font>
      <b/>
      <i/>
      <sz val="11"/>
      <color theme="1"/>
      <name val="Calibri"/>
      <family val="2"/>
    </font>
    <font>
      <b/>
      <i/>
      <u/>
      <sz val="11"/>
      <color rgb="FF808080"/>
      <name val="Arial"/>
      <family val="2"/>
    </font>
    <font>
      <b/>
      <sz val="11"/>
      <color rgb="FF000000"/>
      <name val="Calibri"/>
      <family val="2"/>
    </font>
    <font>
      <b/>
      <sz val="10"/>
      <color rgb="FF000000"/>
      <name val="Arial"/>
      <family val="2"/>
    </font>
    <font>
      <b/>
      <sz val="10"/>
      <color rgb="FFFF0000"/>
      <name val="Arial"/>
      <family val="2"/>
    </font>
    <font>
      <b/>
      <sz val="11"/>
      <color rgb="FF000000"/>
      <name val="Calibri"/>
      <family val="2"/>
      <scheme val="minor"/>
    </font>
  </fonts>
  <fills count="5">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FFF00"/>
        <bgColor rgb="FFFFFF00"/>
      </patternFill>
    </fill>
  </fills>
  <borders count="9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double">
        <color rgb="FF000000"/>
      </bottom>
      <diagonal/>
    </border>
    <border>
      <left/>
      <right/>
      <top style="double">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thin">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ck">
        <color rgb="FF000000"/>
      </left>
      <right/>
      <top/>
      <bottom style="thin">
        <color rgb="FF000000"/>
      </bottom>
      <diagonal/>
    </border>
    <border>
      <left/>
      <right style="thick">
        <color rgb="FF000000"/>
      </right>
      <top/>
      <bottom style="thin">
        <color rgb="FF000000"/>
      </bottom>
      <diagonal/>
    </border>
    <border>
      <left style="thin">
        <color rgb="FF000000"/>
      </left>
      <right/>
      <top/>
      <bottom/>
      <diagonal/>
    </border>
    <border>
      <left/>
      <right style="thin">
        <color rgb="FF000000"/>
      </right>
      <top/>
      <bottom/>
      <diagonal/>
    </border>
    <border>
      <left style="thick">
        <color rgb="FF000000"/>
      </left>
      <right/>
      <top/>
      <bottom/>
      <diagonal/>
    </border>
    <border>
      <left/>
      <right style="thick">
        <color rgb="FF000000"/>
      </right>
      <top/>
      <bottom/>
      <diagonal/>
    </border>
    <border>
      <left/>
      <right style="medium">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bottom style="thin">
        <color indexed="64"/>
      </bottom>
      <diagonal/>
    </border>
    <border>
      <left style="thin">
        <color rgb="FF000000"/>
      </left>
      <right/>
      <top/>
      <bottom style="thin">
        <color indexed="64"/>
      </bottom>
      <diagonal/>
    </border>
  </borders>
  <cellStyleXfs count="1">
    <xf numFmtId="0" fontId="0" fillId="0" borderId="0"/>
  </cellStyleXfs>
  <cellXfs count="306">
    <xf numFmtId="0" fontId="0" fillId="0" borderId="0" xfId="0"/>
    <xf numFmtId="0" fontId="1" fillId="2" borderId="0" xfId="0" applyFont="1" applyFill="1"/>
    <xf numFmtId="0" fontId="2" fillId="2" borderId="1" xfId="0" applyFont="1" applyFill="1" applyBorder="1"/>
    <xf numFmtId="0" fontId="1" fillId="2" borderId="2" xfId="0" applyFont="1" applyFill="1" applyBorder="1" applyAlignment="1">
      <alignment horizontal="right"/>
    </xf>
    <xf numFmtId="0" fontId="2" fillId="2" borderId="3" xfId="0" applyFont="1" applyFill="1" applyBorder="1"/>
    <xf numFmtId="0" fontId="3" fillId="2" borderId="0" xfId="0" applyFont="1" applyFill="1"/>
    <xf numFmtId="0" fontId="8" fillId="2" borderId="0" xfId="0" applyFont="1" applyFill="1"/>
    <xf numFmtId="0" fontId="1" fillId="2" borderId="4" xfId="0" applyFont="1" applyFill="1" applyBorder="1"/>
    <xf numFmtId="0" fontId="2" fillId="2" borderId="4" xfId="0" applyFont="1" applyFill="1" applyBorder="1"/>
    <xf numFmtId="0" fontId="2" fillId="2" borderId="0" xfId="0" applyFont="1" applyFill="1"/>
    <xf numFmtId="0" fontId="5" fillId="2" borderId="0" xfId="0" applyFont="1" applyFill="1"/>
    <xf numFmtId="0" fontId="1" fillId="2" borderId="5" xfId="0" applyFont="1" applyFill="1" applyBorder="1"/>
    <xf numFmtId="0" fontId="9" fillId="2" borderId="0" xfId="0" applyFont="1" applyFill="1"/>
    <xf numFmtId="0" fontId="1" fillId="2" borderId="6" xfId="0" applyFont="1" applyFill="1" applyBorder="1" applyAlignment="1">
      <alignment horizontal="center"/>
    </xf>
    <xf numFmtId="0" fontId="10" fillId="2" borderId="0" xfId="0" applyFont="1" applyFill="1"/>
    <xf numFmtId="0" fontId="1" fillId="2" borderId="0" xfId="0" applyFont="1" applyFill="1" applyAlignment="1">
      <alignment horizontal="right"/>
    </xf>
    <xf numFmtId="49" fontId="1" fillId="2" borderId="7" xfId="0" applyNumberFormat="1" applyFont="1" applyFill="1" applyBorder="1"/>
    <xf numFmtId="49" fontId="1" fillId="2" borderId="0" xfId="0" applyNumberFormat="1" applyFont="1" applyFill="1"/>
    <xf numFmtId="0" fontId="11" fillId="2" borderId="0" xfId="0" applyFont="1" applyFill="1"/>
    <xf numFmtId="0" fontId="1" fillId="2" borderId="7" xfId="0" applyFont="1" applyFill="1" applyBorder="1"/>
    <xf numFmtId="0" fontId="2" fillId="2" borderId="7" xfId="0" applyFont="1" applyFill="1" applyBorder="1"/>
    <xf numFmtId="0" fontId="12" fillId="2" borderId="0" xfId="0" applyFont="1" applyFill="1"/>
    <xf numFmtId="0" fontId="7" fillId="3" borderId="8" xfId="0" applyFont="1" applyFill="1" applyBorder="1" applyAlignment="1">
      <alignment horizontal="left" vertical="center"/>
    </xf>
    <xf numFmtId="0" fontId="13" fillId="3" borderId="8" xfId="0" applyFont="1" applyFill="1" applyBorder="1"/>
    <xf numFmtId="0" fontId="14" fillId="3" borderId="8" xfId="0" applyFont="1" applyFill="1" applyBorder="1"/>
    <xf numFmtId="0" fontId="13" fillId="2" borderId="8" xfId="0" applyFont="1" applyFill="1" applyBorder="1"/>
    <xf numFmtId="0" fontId="13" fillId="3" borderId="9" xfId="0" applyFont="1" applyFill="1" applyBorder="1" applyAlignment="1">
      <alignment horizontal="left"/>
    </xf>
    <xf numFmtId="0" fontId="7" fillId="3" borderId="9" xfId="0" applyFont="1" applyFill="1" applyBorder="1" applyAlignment="1">
      <alignment vertical="center"/>
    </xf>
    <xf numFmtId="0" fontId="3" fillId="3" borderId="0" xfId="0" applyFont="1" applyFill="1"/>
    <xf numFmtId="0" fontId="7" fillId="3" borderId="9" xfId="0" applyFont="1" applyFill="1" applyBorder="1" applyAlignment="1">
      <alignment horizontal="right" vertical="center"/>
    </xf>
    <xf numFmtId="0" fontId="15" fillId="3" borderId="9" xfId="0" applyFont="1" applyFill="1" applyBorder="1" applyAlignment="1">
      <alignment vertical="center"/>
    </xf>
    <xf numFmtId="0" fontId="16" fillId="3" borderId="9" xfId="0" applyFont="1" applyFill="1" applyBorder="1" applyAlignment="1">
      <alignment vertical="center" wrapText="1"/>
    </xf>
    <xf numFmtId="0" fontId="17" fillId="3" borderId="9" xfId="0" applyFont="1" applyFill="1" applyBorder="1" applyAlignment="1">
      <alignment horizontal="right" vertical="center"/>
    </xf>
    <xf numFmtId="0" fontId="13" fillId="3" borderId="0" xfId="0" applyFont="1" applyFill="1"/>
    <xf numFmtId="0" fontId="7" fillId="3" borderId="0" xfId="0" applyFont="1" applyFill="1" applyAlignment="1">
      <alignment horizontal="right" vertical="center"/>
    </xf>
    <xf numFmtId="0" fontId="13" fillId="2" borderId="10" xfId="0" applyFont="1" applyFill="1" applyBorder="1"/>
    <xf numFmtId="0" fontId="13" fillId="3" borderId="11" xfId="0" applyFont="1" applyFill="1" applyBorder="1"/>
    <xf numFmtId="0" fontId="13" fillId="3" borderId="12" xfId="0" applyFont="1" applyFill="1" applyBorder="1"/>
    <xf numFmtId="0" fontId="7" fillId="3" borderId="12" xfId="0" applyFont="1" applyFill="1" applyBorder="1" applyAlignment="1">
      <alignment horizontal="right" vertical="center"/>
    </xf>
    <xf numFmtId="0" fontId="7" fillId="2" borderId="13" xfId="0" applyFont="1" applyFill="1" applyBorder="1" applyAlignment="1">
      <alignment vertical="center" wrapText="1"/>
    </xf>
    <xf numFmtId="0" fontId="7" fillId="2" borderId="14" xfId="0" applyFont="1" applyFill="1" applyBorder="1" applyAlignment="1">
      <alignment vertical="center" wrapText="1"/>
    </xf>
    <xf numFmtId="0" fontId="19" fillId="2" borderId="14" xfId="0" applyFont="1" applyFill="1" applyBorder="1" applyAlignment="1">
      <alignment vertical="center"/>
    </xf>
    <xf numFmtId="0" fontId="13" fillId="2" borderId="14" xfId="0" applyFont="1" applyFill="1" applyBorder="1"/>
    <xf numFmtId="0" fontId="7" fillId="2" borderId="14" xfId="0" applyFont="1" applyFill="1" applyBorder="1" applyAlignment="1">
      <alignment vertical="center"/>
    </xf>
    <xf numFmtId="0" fontId="3" fillId="0" borderId="15" xfId="0" applyFont="1" applyBorder="1"/>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7" xfId="0" applyFont="1" applyFill="1" applyBorder="1" applyAlignment="1">
      <alignment horizontal="right" vertical="center"/>
    </xf>
    <xf numFmtId="14" fontId="20" fillId="2" borderId="17" xfId="0" applyNumberFormat="1" applyFont="1" applyFill="1" applyBorder="1" applyAlignment="1">
      <alignment horizontal="center" vertical="center"/>
    </xf>
    <xf numFmtId="0" fontId="19" fillId="2" borderId="17" xfId="0" applyFont="1" applyFill="1" applyBorder="1" applyAlignment="1">
      <alignment horizontal="center" vertical="center"/>
    </xf>
    <xf numFmtId="14" fontId="21" fillId="2" borderId="17" xfId="0" applyNumberFormat="1" applyFont="1" applyFill="1" applyBorder="1" applyAlignment="1">
      <alignment horizontal="center" vertical="center"/>
    </xf>
    <xf numFmtId="0" fontId="22" fillId="2" borderId="17" xfId="0" applyFont="1" applyFill="1" applyBorder="1" applyAlignment="1">
      <alignment vertical="center"/>
    </xf>
    <xf numFmtId="0" fontId="13" fillId="2" borderId="18" xfId="0" applyFont="1" applyFill="1" applyBorder="1"/>
    <xf numFmtId="1" fontId="13" fillId="2" borderId="8" xfId="0" applyNumberFormat="1" applyFont="1" applyFill="1" applyBorder="1"/>
    <xf numFmtId="0" fontId="7" fillId="2" borderId="13" xfId="0" applyFont="1" applyFill="1" applyBorder="1" applyAlignment="1">
      <alignment vertical="center"/>
    </xf>
    <xf numFmtId="0" fontId="7" fillId="2" borderId="14" xfId="0" applyFont="1" applyFill="1" applyBorder="1" applyAlignment="1">
      <alignment horizontal="right" vertical="center"/>
    </xf>
    <xf numFmtId="14" fontId="21" fillId="2" borderId="19" xfId="0" applyNumberFormat="1" applyFont="1" applyFill="1" applyBorder="1" applyAlignment="1">
      <alignment horizontal="center" vertical="center"/>
    </xf>
    <xf numFmtId="14" fontId="7" fillId="2" borderId="13" xfId="0" applyNumberFormat="1" applyFont="1" applyFill="1" applyBorder="1" applyAlignment="1">
      <alignment horizontal="center" vertical="center"/>
    </xf>
    <xf numFmtId="0" fontId="23" fillId="2" borderId="19" xfId="0" applyFont="1" applyFill="1" applyBorder="1" applyAlignment="1">
      <alignment vertical="center"/>
    </xf>
    <xf numFmtId="0" fontId="7" fillId="2" borderId="20" xfId="0" applyFont="1" applyFill="1" applyBorder="1" applyAlignment="1">
      <alignment vertical="center"/>
    </xf>
    <xf numFmtId="0" fontId="7" fillId="2" borderId="8" xfId="0" applyFont="1" applyFill="1" applyBorder="1" applyAlignment="1">
      <alignment vertical="center"/>
    </xf>
    <xf numFmtId="0" fontId="7" fillId="2" borderId="8" xfId="0" applyFont="1" applyFill="1" applyBorder="1" applyAlignment="1">
      <alignment horizontal="left" vertical="center"/>
    </xf>
    <xf numFmtId="0" fontId="7" fillId="2" borderId="8" xfId="0" applyFont="1" applyFill="1" applyBorder="1" applyAlignment="1">
      <alignment horizontal="right" vertical="center"/>
    </xf>
    <xf numFmtId="14" fontId="7" fillId="2" borderId="21" xfId="0" applyNumberFormat="1" applyFont="1" applyFill="1" applyBorder="1" applyAlignment="1">
      <alignment horizontal="center" vertical="center"/>
    </xf>
    <xf numFmtId="14" fontId="7" fillId="2" borderId="20" xfId="0" applyNumberFormat="1" applyFont="1" applyFill="1" applyBorder="1" applyAlignment="1">
      <alignment horizontal="center" vertical="center"/>
    </xf>
    <xf numFmtId="14" fontId="21" fillId="2" borderId="20" xfId="0" applyNumberFormat="1" applyFont="1" applyFill="1" applyBorder="1" applyAlignment="1">
      <alignment horizontal="center" vertical="center"/>
    </xf>
    <xf numFmtId="0" fontId="23" fillId="2" borderId="21" xfId="0" applyFont="1" applyFill="1" applyBorder="1" applyAlignment="1">
      <alignment vertical="center"/>
    </xf>
    <xf numFmtId="0" fontId="22" fillId="2" borderId="8" xfId="0" applyFont="1" applyFill="1" applyBorder="1" applyAlignment="1">
      <alignment vertical="center"/>
    </xf>
    <xf numFmtId="0" fontId="7" fillId="2" borderId="21" xfId="0" applyFont="1" applyFill="1" applyBorder="1" applyAlignment="1">
      <alignment horizontal="center" vertical="center"/>
    </xf>
    <xf numFmtId="0" fontId="13" fillId="2" borderId="21" xfId="0" applyFont="1" applyFill="1" applyBorder="1"/>
    <xf numFmtId="0" fontId="7" fillId="2" borderId="17" xfId="0" applyFont="1" applyFill="1" applyBorder="1" applyAlignment="1">
      <alignment vertical="center"/>
    </xf>
    <xf numFmtId="0" fontId="21" fillId="2" borderId="22" xfId="0" applyFont="1" applyFill="1" applyBorder="1" applyAlignment="1">
      <alignment horizontal="center" vertical="center"/>
    </xf>
    <xf numFmtId="0" fontId="21" fillId="2" borderId="16" xfId="0" applyFont="1" applyFill="1" applyBorder="1" applyAlignment="1">
      <alignment horizontal="center" vertical="center"/>
    </xf>
    <xf numFmtId="0" fontId="7" fillId="2" borderId="22" xfId="0" applyFont="1" applyFill="1" applyBorder="1" applyAlignment="1">
      <alignment horizontal="center" vertical="center"/>
    </xf>
    <xf numFmtId="0" fontId="22" fillId="2" borderId="13" xfId="0" applyFont="1" applyFill="1" applyBorder="1" applyAlignment="1">
      <alignment vertical="center"/>
    </xf>
    <xf numFmtId="0" fontId="22" fillId="2" borderId="14" xfId="0" applyFont="1" applyFill="1" applyBorder="1" applyAlignment="1">
      <alignment vertical="center"/>
    </xf>
    <xf numFmtId="6" fontId="22" fillId="2" borderId="19" xfId="0" applyNumberFormat="1" applyFont="1" applyFill="1" applyBorder="1" applyAlignment="1">
      <alignment horizontal="right" vertical="center"/>
    </xf>
    <xf numFmtId="6" fontId="22" fillId="2" borderId="23" xfId="0" applyNumberFormat="1" applyFont="1" applyFill="1" applyBorder="1" applyAlignment="1">
      <alignment horizontal="right" vertical="center"/>
    </xf>
    <xf numFmtId="0" fontId="24" fillId="2" borderId="16" xfId="0" applyFont="1" applyFill="1" applyBorder="1" applyAlignment="1">
      <alignment vertical="center"/>
    </xf>
    <xf numFmtId="0" fontId="24" fillId="2" borderId="17" xfId="0" applyFont="1" applyFill="1" applyBorder="1" applyAlignment="1">
      <alignment vertical="center"/>
    </xf>
    <xf numFmtId="6" fontId="22" fillId="2" borderId="22" xfId="0" applyNumberFormat="1" applyFont="1" applyFill="1" applyBorder="1" applyAlignment="1">
      <alignment horizontal="right" vertical="center"/>
    </xf>
    <xf numFmtId="6" fontId="22" fillId="2" borderId="24" xfId="0" applyNumberFormat="1" applyFont="1" applyFill="1" applyBorder="1" applyAlignment="1">
      <alignment horizontal="right" vertical="center"/>
    </xf>
    <xf numFmtId="0" fontId="22" fillId="2" borderId="25" xfId="0" applyFont="1" applyFill="1" applyBorder="1" applyAlignment="1">
      <alignment vertical="center"/>
    </xf>
    <xf numFmtId="0" fontId="22" fillId="2" borderId="18" xfId="0" applyFont="1" applyFill="1" applyBorder="1" applyAlignment="1">
      <alignment vertical="center"/>
    </xf>
    <xf numFmtId="6" fontId="22" fillId="2" borderId="26" xfId="0" applyNumberFormat="1" applyFont="1" applyFill="1" applyBorder="1" applyAlignment="1">
      <alignment horizontal="right" vertical="center"/>
    </xf>
    <xf numFmtId="0" fontId="22" fillId="2" borderId="18" xfId="0" applyFont="1" applyFill="1" applyBorder="1" applyAlignment="1">
      <alignment vertical="center" wrapText="1"/>
    </xf>
    <xf numFmtId="0" fontId="25" fillId="2" borderId="18" xfId="0" applyFont="1" applyFill="1" applyBorder="1" applyAlignment="1">
      <alignment horizontal="left" vertical="center"/>
    </xf>
    <xf numFmtId="0" fontId="25" fillId="2" borderId="18" xfId="0" applyFont="1" applyFill="1" applyBorder="1" applyAlignment="1">
      <alignment horizontal="center" vertical="center" wrapText="1"/>
    </xf>
    <xf numFmtId="0" fontId="22" fillId="2" borderId="16" xfId="0" applyFont="1" applyFill="1" applyBorder="1" applyAlignment="1">
      <alignment vertical="center"/>
    </xf>
    <xf numFmtId="0" fontId="25" fillId="2" borderId="17" xfId="0" applyFont="1" applyFill="1" applyBorder="1" applyAlignment="1">
      <alignment horizontal="center" vertical="center"/>
    </xf>
    <xf numFmtId="0" fontId="7" fillId="2" borderId="25" xfId="0" applyFont="1" applyFill="1" applyBorder="1" applyAlignment="1">
      <alignment vertical="center"/>
    </xf>
    <xf numFmtId="0" fontId="7" fillId="2" borderId="18" xfId="0" applyFont="1" applyFill="1" applyBorder="1" applyAlignment="1">
      <alignment vertical="center"/>
    </xf>
    <xf numFmtId="6" fontId="7" fillId="2" borderId="22" xfId="0" applyNumberFormat="1" applyFont="1" applyFill="1" applyBorder="1" applyAlignment="1">
      <alignment horizontal="right" vertical="center"/>
    </xf>
    <xf numFmtId="6" fontId="7" fillId="2" borderId="23" xfId="0" applyNumberFormat="1" applyFont="1" applyFill="1" applyBorder="1" applyAlignment="1">
      <alignment horizontal="right" vertical="center"/>
    </xf>
    <xf numFmtId="0" fontId="26" fillId="2" borderId="14" xfId="0" applyFont="1" applyFill="1" applyBorder="1" applyAlignment="1">
      <alignment vertical="center"/>
    </xf>
    <xf numFmtId="0" fontId="22" fillId="2" borderId="21" xfId="0" applyFont="1" applyFill="1" applyBorder="1" applyAlignment="1">
      <alignment horizontal="right" vertical="center"/>
    </xf>
    <xf numFmtId="0" fontId="22" fillId="2" borderId="19" xfId="0" applyFont="1" applyFill="1" applyBorder="1" applyAlignment="1">
      <alignment horizontal="right" vertical="center"/>
    </xf>
    <xf numFmtId="0" fontId="7" fillId="2" borderId="23" xfId="0" applyFont="1" applyFill="1" applyBorder="1" applyAlignment="1">
      <alignment horizontal="center" vertical="center" wrapText="1"/>
    </xf>
    <xf numFmtId="0" fontId="27" fillId="2" borderId="20" xfId="0" applyFont="1" applyFill="1" applyBorder="1" applyAlignment="1">
      <alignment vertical="center"/>
    </xf>
    <xf numFmtId="9" fontId="27" fillId="4" borderId="27" xfId="0" applyNumberFormat="1" applyFont="1" applyFill="1" applyBorder="1" applyAlignment="1">
      <alignment vertical="center"/>
    </xf>
    <xf numFmtId="0" fontId="27" fillId="2" borderId="8" xfId="0" applyFont="1" applyFill="1" applyBorder="1" applyAlignment="1">
      <alignment vertical="center"/>
    </xf>
    <xf numFmtId="0" fontId="27" fillId="2" borderId="8" xfId="0" applyFont="1" applyFill="1" applyBorder="1" applyAlignment="1">
      <alignment horizontal="right" vertical="center"/>
    </xf>
    <xf numFmtId="6" fontId="28" fillId="2" borderId="21" xfId="0" applyNumberFormat="1" applyFont="1" applyFill="1" applyBorder="1" applyAlignment="1">
      <alignment horizontal="right" vertical="center"/>
    </xf>
    <xf numFmtId="6" fontId="29" fillId="2" borderId="28" xfId="0" applyNumberFormat="1" applyFont="1" applyFill="1" applyBorder="1" applyAlignment="1">
      <alignment horizontal="right" vertical="center"/>
    </xf>
    <xf numFmtId="0" fontId="30" fillId="2" borderId="29" xfId="0" applyFont="1" applyFill="1" applyBorder="1" applyAlignment="1">
      <alignment vertical="top"/>
    </xf>
    <xf numFmtId="0" fontId="13" fillId="2" borderId="9" xfId="0" applyFont="1" applyFill="1" applyBorder="1" applyAlignment="1">
      <alignment vertical="top"/>
    </xf>
    <xf numFmtId="6" fontId="30" fillId="2" borderId="21" xfId="0" applyNumberFormat="1" applyFont="1" applyFill="1" applyBorder="1" applyAlignment="1">
      <alignment horizontal="right" vertical="center"/>
    </xf>
    <xf numFmtId="6" fontId="7" fillId="2" borderId="21" xfId="0" applyNumberFormat="1" applyFont="1" applyFill="1" applyBorder="1" applyAlignment="1">
      <alignment horizontal="right" vertical="center"/>
    </xf>
    <xf numFmtId="6" fontId="7" fillId="2" borderId="28" xfId="0" applyNumberFormat="1" applyFont="1" applyFill="1" applyBorder="1" applyAlignment="1">
      <alignment horizontal="right" vertical="center"/>
    </xf>
    <xf numFmtId="0" fontId="13" fillId="2" borderId="16" xfId="0" applyFont="1" applyFill="1" applyBorder="1" applyAlignment="1">
      <alignment vertical="top"/>
    </xf>
    <xf numFmtId="0" fontId="13" fillId="2" borderId="17" xfId="0" applyFont="1" applyFill="1" applyBorder="1" applyAlignment="1">
      <alignment vertical="top"/>
    </xf>
    <xf numFmtId="6" fontId="7" fillId="2" borderId="26" xfId="0" applyNumberFormat="1" applyFont="1" applyFill="1" applyBorder="1" applyAlignment="1">
      <alignment horizontal="right" vertical="center"/>
    </xf>
    <xf numFmtId="0" fontId="23" fillId="2" borderId="30" xfId="0" applyFont="1" applyFill="1" applyBorder="1" applyAlignment="1">
      <alignment horizontal="right" vertical="center"/>
    </xf>
    <xf numFmtId="0" fontId="7" fillId="2" borderId="18" xfId="0" applyFont="1" applyFill="1" applyBorder="1" applyAlignment="1">
      <alignment vertical="center" wrapText="1"/>
    </xf>
    <xf numFmtId="6" fontId="7" fillId="2" borderId="31" xfId="0" applyNumberFormat="1" applyFont="1" applyFill="1" applyBorder="1" applyAlignment="1">
      <alignment horizontal="right" vertical="center"/>
    </xf>
    <xf numFmtId="6" fontId="7" fillId="2" borderId="30" xfId="0" applyNumberFormat="1" applyFont="1" applyFill="1" applyBorder="1" applyAlignment="1">
      <alignment horizontal="right" vertical="center"/>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31" fillId="2" borderId="20" xfId="0" applyFont="1" applyFill="1" applyBorder="1" applyAlignment="1">
      <alignment horizontal="left" vertical="center"/>
    </xf>
    <xf numFmtId="0" fontId="32" fillId="2" borderId="8" xfId="0" applyFont="1" applyFill="1" applyBorder="1" applyAlignment="1">
      <alignment horizontal="center" vertical="center" wrapText="1"/>
    </xf>
    <xf numFmtId="0" fontId="7" fillId="2" borderId="20" xfId="0" applyFont="1" applyFill="1" applyBorder="1" applyAlignment="1">
      <alignment horizontal="left" vertical="center"/>
    </xf>
    <xf numFmtId="0" fontId="7" fillId="2" borderId="8" xfId="0" applyFont="1" applyFill="1" applyBorder="1" applyAlignment="1">
      <alignment horizontal="center" vertical="center" wrapText="1"/>
    </xf>
    <xf numFmtId="0" fontId="7" fillId="2" borderId="16" xfId="0" applyFont="1" applyFill="1" applyBorder="1" applyAlignment="1">
      <alignment horizontal="left" vertical="center"/>
    </xf>
    <xf numFmtId="0" fontId="7" fillId="2" borderId="17" xfId="0" applyFont="1" applyFill="1" applyBorder="1" applyAlignment="1">
      <alignment horizontal="center" vertical="center" wrapText="1"/>
    </xf>
    <xf numFmtId="0" fontId="13" fillId="2" borderId="8" xfId="0" applyFont="1" applyFill="1" applyBorder="1" applyAlignment="1">
      <alignment vertical="top"/>
    </xf>
    <xf numFmtId="10" fontId="7" fillId="2" borderId="8" xfId="0" applyNumberFormat="1" applyFont="1" applyFill="1" applyBorder="1" applyAlignment="1">
      <alignment vertical="center"/>
    </xf>
    <xf numFmtId="0" fontId="21" fillId="2" borderId="8" xfId="0" applyFont="1" applyFill="1" applyBorder="1" applyAlignment="1">
      <alignment vertical="center" wrapText="1"/>
    </xf>
    <xf numFmtId="0" fontId="13" fillId="2" borderId="8" xfId="0" applyFont="1" applyFill="1" applyBorder="1" applyAlignment="1">
      <alignment vertical="center"/>
    </xf>
    <xf numFmtId="0" fontId="34" fillId="2" borderId="8" xfId="0" applyFont="1" applyFill="1" applyBorder="1" applyAlignment="1">
      <alignment vertical="center"/>
    </xf>
    <xf numFmtId="0" fontId="22" fillId="2" borderId="8" xfId="0" applyFont="1" applyFill="1" applyBorder="1" applyAlignment="1">
      <alignment vertical="center" wrapText="1"/>
    </xf>
    <xf numFmtId="6" fontId="24" fillId="2" borderId="8" xfId="0" applyNumberFormat="1" applyFont="1" applyFill="1" applyBorder="1" applyAlignment="1">
      <alignment vertical="center"/>
    </xf>
    <xf numFmtId="0" fontId="35" fillId="2" borderId="8" xfId="0" applyFont="1" applyFill="1" applyBorder="1"/>
    <xf numFmtId="0" fontId="22" fillId="2" borderId="8" xfId="0" applyFont="1" applyFill="1" applyBorder="1"/>
    <xf numFmtId="0" fontId="36" fillId="0" borderId="41" xfId="0" applyFont="1" applyBorder="1"/>
    <xf numFmtId="0" fontId="36" fillId="0" borderId="42" xfId="0" applyFont="1" applyBorder="1"/>
    <xf numFmtId="44" fontId="36" fillId="0" borderId="43" xfId="0" applyNumberFormat="1" applyFont="1" applyBorder="1"/>
    <xf numFmtId="0" fontId="36" fillId="0" borderId="7" xfId="0" applyFont="1" applyBorder="1" applyAlignment="1">
      <alignment wrapText="1"/>
    </xf>
    <xf numFmtId="0" fontId="37" fillId="0" borderId="46" xfId="0" applyFont="1" applyBorder="1" applyAlignment="1">
      <alignment horizontal="right" wrapText="1"/>
    </xf>
    <xf numFmtId="0" fontId="37" fillId="0" borderId="47" xfId="0" applyFont="1" applyBorder="1"/>
    <xf numFmtId="0" fontId="3" fillId="0" borderId="0" xfId="0" applyFont="1"/>
    <xf numFmtId="0" fontId="36" fillId="0" borderId="0" xfId="0" applyFont="1"/>
    <xf numFmtId="9" fontId="13" fillId="0" borderId="0" xfId="0" applyNumberFormat="1" applyFont="1"/>
    <xf numFmtId="44" fontId="13" fillId="0" borderId="0" xfId="0" applyNumberFormat="1" applyFont="1"/>
    <xf numFmtId="0" fontId="14" fillId="0" borderId="0" xfId="0" applyFont="1"/>
    <xf numFmtId="0" fontId="36" fillId="0" borderId="7" xfId="0" applyFont="1" applyBorder="1" applyAlignment="1">
      <alignment horizontal="center"/>
    </xf>
    <xf numFmtId="0" fontId="13" fillId="0" borderId="0" xfId="0" applyFont="1" applyAlignment="1">
      <alignment horizontal="center"/>
    </xf>
    <xf numFmtId="0" fontId="14" fillId="0" borderId="0" xfId="0" applyFont="1" applyAlignment="1">
      <alignment wrapText="1"/>
    </xf>
    <xf numFmtId="0" fontId="36" fillId="0" borderId="7" xfId="0" applyFont="1" applyBorder="1"/>
    <xf numFmtId="0" fontId="13" fillId="0" borderId="0" xfId="0" applyFont="1" applyAlignment="1">
      <alignment wrapText="1"/>
    </xf>
    <xf numFmtId="44" fontId="36" fillId="0" borderId="0" xfId="0" applyNumberFormat="1" applyFont="1"/>
    <xf numFmtId="164" fontId="36" fillId="0" borderId="0" xfId="0" applyNumberFormat="1" applyFont="1"/>
    <xf numFmtId="0" fontId="36" fillId="0" borderId="0" xfId="0" applyFont="1" applyAlignment="1">
      <alignment horizontal="right"/>
    </xf>
    <xf numFmtId="0" fontId="38" fillId="0" borderId="0" xfId="0" applyFont="1"/>
    <xf numFmtId="0" fontId="36" fillId="2" borderId="8" xfId="0" applyFont="1" applyFill="1" applyBorder="1"/>
    <xf numFmtId="0" fontId="13" fillId="2" borderId="48" xfId="0" applyFont="1" applyFill="1" applyBorder="1"/>
    <xf numFmtId="0" fontId="13" fillId="2" borderId="49" xfId="0" applyFont="1" applyFill="1" applyBorder="1"/>
    <xf numFmtId="0" fontId="13" fillId="2" borderId="48" xfId="0" applyFont="1" applyFill="1" applyBorder="1" applyAlignment="1">
      <alignment wrapText="1"/>
    </xf>
    <xf numFmtId="0" fontId="13" fillId="2" borderId="50" xfId="0" applyFont="1" applyFill="1" applyBorder="1" applyAlignment="1">
      <alignment wrapText="1"/>
    </xf>
    <xf numFmtId="0" fontId="13" fillId="2" borderId="51" xfId="0" applyFont="1" applyFill="1" applyBorder="1" applyAlignment="1">
      <alignment wrapText="1"/>
    </xf>
    <xf numFmtId="0" fontId="13" fillId="2" borderId="20" xfId="0" applyFont="1" applyFill="1" applyBorder="1"/>
    <xf numFmtId="0" fontId="13" fillId="2" borderId="55" xfId="0" applyFont="1" applyFill="1" applyBorder="1"/>
    <xf numFmtId="0" fontId="13" fillId="2" borderId="28" xfId="0" applyFont="1" applyFill="1" applyBorder="1"/>
    <xf numFmtId="0" fontId="39" fillId="2" borderId="56" xfId="0" applyFont="1" applyFill="1" applyBorder="1" applyAlignment="1">
      <alignment horizontal="center" vertical="center" wrapText="1"/>
    </xf>
    <xf numFmtId="0" fontId="40" fillId="2" borderId="57" xfId="0" applyFont="1" applyFill="1" applyBorder="1" applyAlignment="1">
      <alignment horizontal="center" vertical="center" wrapText="1"/>
    </xf>
    <xf numFmtId="0" fontId="41" fillId="2" borderId="57" xfId="0" applyFont="1" applyFill="1" applyBorder="1" applyAlignment="1">
      <alignment vertical="top" wrapText="1"/>
    </xf>
    <xf numFmtId="0" fontId="23" fillId="2" borderId="57" xfId="0" applyFont="1" applyFill="1" applyBorder="1" applyAlignment="1">
      <alignment horizontal="center" vertical="top" wrapText="1"/>
    </xf>
    <xf numFmtId="0" fontId="42" fillId="2" borderId="58" xfId="0" applyFont="1" applyFill="1" applyBorder="1" applyAlignment="1">
      <alignment horizontal="center" vertical="top" wrapText="1"/>
    </xf>
    <xf numFmtId="0" fontId="43" fillId="2" borderId="20" xfId="0" applyFont="1" applyFill="1" applyBorder="1" applyAlignment="1">
      <alignment vertical="top" wrapText="1"/>
    </xf>
    <xf numFmtId="0" fontId="44" fillId="2" borderId="8" xfId="0" applyFont="1" applyFill="1" applyBorder="1" applyAlignment="1">
      <alignment vertical="top" wrapText="1"/>
    </xf>
    <xf numFmtId="0" fontId="45" fillId="2" borderId="6" xfId="0" applyFont="1" applyFill="1" applyBorder="1" applyAlignment="1">
      <alignment horizontal="right" vertical="top" wrapText="1"/>
    </xf>
    <xf numFmtId="14" fontId="21" fillId="2" borderId="6" xfId="0" applyNumberFormat="1" applyFont="1" applyFill="1" applyBorder="1" applyAlignment="1">
      <alignment horizontal="center" vertical="top" wrapText="1"/>
    </xf>
    <xf numFmtId="0" fontId="46" fillId="2" borderId="55" xfId="0" applyFont="1" applyFill="1" applyBorder="1" applyAlignment="1">
      <alignment horizontal="center" vertical="top" wrapText="1"/>
    </xf>
    <xf numFmtId="0" fontId="45" fillId="2" borderId="59" xfId="0" applyFont="1" applyFill="1" applyBorder="1" applyAlignment="1">
      <alignment horizontal="right" vertical="top" wrapText="1"/>
    </xf>
    <xf numFmtId="0" fontId="21" fillId="2" borderId="6" xfId="0" applyFont="1" applyFill="1" applyBorder="1" applyAlignment="1">
      <alignment horizontal="center" vertical="top" wrapText="1"/>
    </xf>
    <xf numFmtId="0" fontId="47" fillId="2" borderId="60" xfId="0" applyFont="1" applyFill="1" applyBorder="1" applyAlignment="1">
      <alignment horizontal="center" vertical="top" wrapText="1"/>
    </xf>
    <xf numFmtId="49" fontId="48" fillId="2" borderId="61" xfId="0" applyNumberFormat="1" applyFont="1" applyFill="1" applyBorder="1" applyAlignment="1">
      <alignment horizontal="center" vertical="top" wrapText="1"/>
    </xf>
    <xf numFmtId="0" fontId="48" fillId="2" borderId="6" xfId="0" applyFont="1" applyFill="1" applyBorder="1" applyAlignment="1">
      <alignment vertical="top"/>
    </xf>
    <xf numFmtId="1" fontId="48" fillId="2" borderId="6" xfId="0" applyNumberFormat="1" applyFont="1" applyFill="1" applyBorder="1" applyAlignment="1">
      <alignment horizontal="right" vertical="top" wrapText="1"/>
    </xf>
    <xf numFmtId="164" fontId="48" fillId="2" borderId="62" xfId="0" applyNumberFormat="1" applyFont="1" applyFill="1" applyBorder="1" applyAlignment="1">
      <alignment vertical="top" wrapText="1"/>
    </xf>
    <xf numFmtId="164" fontId="48" fillId="2" borderId="63" xfId="0" applyNumberFormat="1" applyFont="1" applyFill="1" applyBorder="1" applyAlignment="1">
      <alignment vertical="top" wrapText="1"/>
    </xf>
    <xf numFmtId="164" fontId="48" fillId="2" borderId="6" xfId="0" applyNumberFormat="1" applyFont="1" applyFill="1" applyBorder="1" applyAlignment="1">
      <alignment horizontal="left" vertical="top" wrapText="1"/>
    </xf>
    <xf numFmtId="164" fontId="21" fillId="2" borderId="60" xfId="0" applyNumberFormat="1" applyFont="1" applyFill="1" applyBorder="1" applyAlignment="1">
      <alignment horizontal="left" vertical="top" wrapText="1"/>
    </xf>
    <xf numFmtId="0" fontId="49" fillId="2" borderId="62" xfId="0" applyFont="1" applyFill="1" applyBorder="1" applyAlignment="1">
      <alignment vertical="top"/>
    </xf>
    <xf numFmtId="0" fontId="50" fillId="2" borderId="64" xfId="0" applyFont="1" applyFill="1" applyBorder="1" applyAlignment="1">
      <alignment vertical="top"/>
    </xf>
    <xf numFmtId="0" fontId="51" fillId="2" borderId="63" xfId="0" applyFont="1" applyFill="1" applyBorder="1" applyAlignment="1">
      <alignment vertical="top"/>
    </xf>
    <xf numFmtId="0" fontId="22" fillId="2" borderId="62" xfId="0" applyFont="1" applyFill="1" applyBorder="1" applyAlignment="1">
      <alignment vertical="top"/>
    </xf>
    <xf numFmtId="0" fontId="22" fillId="2" borderId="64" xfId="0" applyFont="1" applyFill="1" applyBorder="1" applyAlignment="1">
      <alignment vertical="top"/>
    </xf>
    <xf numFmtId="0" fontId="22" fillId="2" borderId="63" xfId="0" applyFont="1" applyFill="1" applyBorder="1" applyAlignment="1">
      <alignment vertical="top"/>
    </xf>
    <xf numFmtId="0" fontId="13" fillId="0" borderId="65" xfId="0" applyFont="1" applyBorder="1"/>
    <xf numFmtId="0" fontId="22" fillId="2" borderId="27" xfId="0" applyFont="1" applyFill="1" applyBorder="1" applyAlignment="1">
      <alignment vertical="top"/>
    </xf>
    <xf numFmtId="0" fontId="22" fillId="2" borderId="66" xfId="0" applyFont="1" applyFill="1" applyBorder="1" applyAlignment="1">
      <alignment horizontal="right" vertical="top"/>
    </xf>
    <xf numFmtId="164" fontId="48" fillId="2" borderId="66" xfId="0" applyNumberFormat="1" applyFont="1" applyFill="1" applyBorder="1" applyAlignment="1">
      <alignment horizontal="left" vertical="top" wrapText="1"/>
    </xf>
    <xf numFmtId="9" fontId="48" fillId="2" borderId="6" xfId="0" applyNumberFormat="1" applyFont="1" applyFill="1" applyBorder="1" applyAlignment="1">
      <alignment horizontal="right" vertical="top" wrapText="1"/>
    </xf>
    <xf numFmtId="164" fontId="21" fillId="2" borderId="66" xfId="0" applyNumberFormat="1" applyFont="1" applyFill="1" applyBorder="1" applyAlignment="1">
      <alignment horizontal="left" vertical="top" wrapText="1"/>
    </xf>
    <xf numFmtId="0" fontId="13" fillId="2" borderId="16" xfId="0" applyFont="1" applyFill="1" applyBorder="1"/>
    <xf numFmtId="0" fontId="13" fillId="2" borderId="17" xfId="0" applyFont="1" applyFill="1" applyBorder="1"/>
    <xf numFmtId="0" fontId="7" fillId="2" borderId="24" xfId="0" applyFont="1" applyFill="1" applyBorder="1" applyAlignment="1">
      <alignment horizontal="right"/>
    </xf>
    <xf numFmtId="0" fontId="13" fillId="2" borderId="71" xfId="0" applyFont="1" applyFill="1" applyBorder="1"/>
    <xf numFmtId="0" fontId="13" fillId="0" borderId="72" xfId="0" applyFont="1" applyBorder="1"/>
    <xf numFmtId="0" fontId="13" fillId="0" borderId="73" xfId="0" applyFont="1" applyBorder="1"/>
    <xf numFmtId="0" fontId="13" fillId="0" borderId="74" xfId="0" applyFont="1" applyBorder="1"/>
    <xf numFmtId="0" fontId="13" fillId="2" borderId="24" xfId="0" applyFont="1" applyFill="1" applyBorder="1"/>
    <xf numFmtId="0" fontId="37" fillId="0" borderId="7" xfId="0" applyFont="1" applyBorder="1" applyAlignment="1">
      <alignment horizontal="center" vertical="center" wrapText="1"/>
    </xf>
    <xf numFmtId="0" fontId="13" fillId="2" borderId="8" xfId="0" applyFont="1" applyFill="1" applyBorder="1" applyAlignment="1">
      <alignment wrapText="1"/>
    </xf>
    <xf numFmtId="0" fontId="13" fillId="2" borderId="78" xfId="0" applyFont="1" applyFill="1" applyBorder="1" applyAlignment="1">
      <alignment wrapText="1"/>
    </xf>
    <xf numFmtId="0" fontId="13" fillId="2" borderId="27" xfId="0" applyFont="1" applyFill="1" applyBorder="1" applyAlignment="1">
      <alignment wrapText="1"/>
    </xf>
    <xf numFmtId="0" fontId="13" fillId="2" borderId="79" xfId="0" applyFont="1" applyFill="1" applyBorder="1" applyAlignment="1">
      <alignment wrapText="1"/>
    </xf>
    <xf numFmtId="14" fontId="21" fillId="2" borderId="23" xfId="0" applyNumberFormat="1" applyFont="1" applyFill="1" applyBorder="1" applyAlignment="1">
      <alignment horizontal="center" vertical="center"/>
    </xf>
    <xf numFmtId="9" fontId="13" fillId="2" borderId="8" xfId="0" applyNumberFormat="1" applyFont="1" applyFill="1" applyBorder="1"/>
    <xf numFmtId="44" fontId="13" fillId="2" borderId="8" xfId="0" applyNumberFormat="1" applyFont="1" applyFill="1" applyBorder="1"/>
    <xf numFmtId="44" fontId="13" fillId="2" borderId="28" xfId="0" applyNumberFormat="1" applyFont="1" applyFill="1" applyBorder="1"/>
    <xf numFmtId="0" fontId="13" fillId="2" borderId="80" xfId="0" applyFont="1" applyFill="1" applyBorder="1"/>
    <xf numFmtId="0" fontId="13" fillId="2" borderId="81" xfId="0" applyFont="1" applyFill="1" applyBorder="1" applyAlignment="1">
      <alignment wrapText="1"/>
    </xf>
    <xf numFmtId="165" fontId="13" fillId="2" borderId="8" xfId="0" applyNumberFormat="1" applyFont="1" applyFill="1" applyBorder="1"/>
    <xf numFmtId="0" fontId="13" fillId="2" borderId="28" xfId="0" applyFont="1" applyFill="1" applyBorder="1" applyAlignment="1">
      <alignment wrapText="1"/>
    </xf>
    <xf numFmtId="0" fontId="13" fillId="2" borderId="82" xfId="0" applyFont="1" applyFill="1" applyBorder="1" applyAlignment="1">
      <alignment wrapText="1"/>
    </xf>
    <xf numFmtId="44" fontId="13" fillId="2" borderId="8" xfId="0" applyNumberFormat="1" applyFont="1" applyFill="1" applyBorder="1" applyAlignment="1">
      <alignment wrapText="1"/>
    </xf>
    <xf numFmtId="165" fontId="13" fillId="2" borderId="83" xfId="0" applyNumberFormat="1" applyFont="1" applyFill="1" applyBorder="1" applyAlignment="1">
      <alignment wrapText="1"/>
    </xf>
    <xf numFmtId="14" fontId="21" fillId="2" borderId="21" xfId="0" applyNumberFormat="1" applyFont="1" applyFill="1" applyBorder="1" applyAlignment="1">
      <alignment horizontal="center" vertical="center"/>
    </xf>
    <xf numFmtId="14" fontId="21" fillId="2" borderId="28" xfId="0" applyNumberFormat="1" applyFont="1" applyFill="1" applyBorder="1" applyAlignment="1">
      <alignment horizontal="center" vertical="center"/>
    </xf>
    <xf numFmtId="0" fontId="7" fillId="2" borderId="28" xfId="0" applyFont="1" applyFill="1" applyBorder="1" applyAlignment="1">
      <alignment horizontal="center" vertical="center"/>
    </xf>
    <xf numFmtId="0" fontId="7" fillId="2" borderId="84" xfId="0" applyFont="1" applyFill="1" applyBorder="1" applyAlignment="1">
      <alignment horizontal="center" vertical="center"/>
    </xf>
    <xf numFmtId="0" fontId="7" fillId="2" borderId="21" xfId="0" applyFont="1" applyFill="1" applyBorder="1" applyAlignment="1">
      <alignment vertical="center"/>
    </xf>
    <xf numFmtId="0" fontId="7" fillId="2" borderId="16" xfId="0" applyFont="1" applyFill="1" applyBorder="1" applyAlignment="1">
      <alignment vertical="center"/>
    </xf>
    <xf numFmtId="6" fontId="22" fillId="2" borderId="30" xfId="0" applyNumberFormat="1" applyFont="1" applyFill="1" applyBorder="1" applyAlignment="1">
      <alignment horizontal="right" vertical="center"/>
    </xf>
    <xf numFmtId="0" fontId="25" fillId="2" borderId="18" xfId="0" applyFont="1" applyFill="1" applyBorder="1" applyAlignment="1">
      <alignment horizontal="right" vertical="center"/>
    </xf>
    <xf numFmtId="6" fontId="7" fillId="2" borderId="19" xfId="0" applyNumberFormat="1" applyFont="1" applyFill="1" applyBorder="1" applyAlignment="1">
      <alignment horizontal="right" vertical="center"/>
    </xf>
    <xf numFmtId="44" fontId="13" fillId="2" borderId="17" xfId="0" applyNumberFormat="1" applyFont="1" applyFill="1" applyBorder="1"/>
    <xf numFmtId="44" fontId="13" fillId="2" borderId="24" xfId="0" applyNumberFormat="1" applyFont="1" applyFill="1" applyBorder="1"/>
    <xf numFmtId="0" fontId="13" fillId="2" borderId="85" xfId="0" applyFont="1" applyFill="1" applyBorder="1"/>
    <xf numFmtId="44" fontId="13" fillId="2" borderId="27" xfId="0" applyNumberFormat="1" applyFont="1" applyFill="1" applyBorder="1"/>
    <xf numFmtId="0" fontId="13" fillId="2" borderId="86" xfId="0" applyFont="1" applyFill="1" applyBorder="1" applyAlignment="1">
      <alignment wrapText="1"/>
    </xf>
    <xf numFmtId="165" fontId="13" fillId="2" borderId="17" xfId="0" applyNumberFormat="1" applyFont="1" applyFill="1" applyBorder="1"/>
    <xf numFmtId="0" fontId="13" fillId="2" borderId="87" xfId="0" applyFont="1" applyFill="1" applyBorder="1" applyAlignment="1">
      <alignment wrapText="1"/>
    </xf>
    <xf numFmtId="0" fontId="13" fillId="2" borderId="88" xfId="0" applyFont="1" applyFill="1" applyBorder="1" applyAlignment="1">
      <alignment wrapText="1"/>
    </xf>
    <xf numFmtId="44" fontId="13" fillId="2" borderId="88" xfId="0" applyNumberFormat="1" applyFont="1" applyFill="1" applyBorder="1" applyAlignment="1">
      <alignment wrapText="1"/>
    </xf>
    <xf numFmtId="165" fontId="13" fillId="2" borderId="89" xfId="0" applyNumberFormat="1" applyFont="1" applyFill="1" applyBorder="1" applyAlignment="1">
      <alignment wrapText="1"/>
    </xf>
    <xf numFmtId="0" fontId="22" fillId="2" borderId="28" xfId="0" applyFont="1" applyFill="1" applyBorder="1" applyAlignment="1">
      <alignment horizontal="right" vertical="center"/>
    </xf>
    <xf numFmtId="0" fontId="7" fillId="2" borderId="19" xfId="0" applyFont="1" applyFill="1" applyBorder="1" applyAlignment="1">
      <alignment horizontal="right" vertical="center" wrapText="1"/>
    </xf>
    <xf numFmtId="6" fontId="29" fillId="2" borderId="21" xfId="0" applyNumberFormat="1" applyFont="1" applyFill="1" applyBorder="1" applyAlignment="1">
      <alignment horizontal="right" vertical="center" wrapText="1"/>
    </xf>
    <xf numFmtId="6" fontId="7" fillId="2" borderId="22" xfId="0" applyNumberFormat="1" applyFont="1" applyFill="1" applyBorder="1" applyAlignment="1">
      <alignment horizontal="right" vertical="center" wrapText="1"/>
    </xf>
    <xf numFmtId="6" fontId="13" fillId="0" borderId="0" xfId="0" applyNumberFormat="1" applyFont="1"/>
    <xf numFmtId="0" fontId="7" fillId="2" borderId="17" xfId="0" applyFont="1" applyFill="1" applyBorder="1" applyAlignment="1">
      <alignment horizontal="right" vertical="center" wrapText="1"/>
    </xf>
    <xf numFmtId="0" fontId="7" fillId="2" borderId="18" xfId="0" applyFont="1" applyFill="1" applyBorder="1" applyAlignment="1">
      <alignment horizontal="right" vertical="center" wrapText="1"/>
    </xf>
    <xf numFmtId="0" fontId="7" fillId="2" borderId="42" xfId="0" applyFont="1" applyFill="1" applyBorder="1" applyAlignment="1">
      <alignment horizontal="right" vertical="center" wrapText="1"/>
    </xf>
    <xf numFmtId="0" fontId="52" fillId="0" borderId="0" xfId="0" applyFont="1" applyAlignment="1">
      <alignment wrapText="1"/>
    </xf>
    <xf numFmtId="8" fontId="13" fillId="0" borderId="0" xfId="0" applyNumberFormat="1" applyFont="1"/>
    <xf numFmtId="49" fontId="1" fillId="2" borderId="40" xfId="0" applyNumberFormat="1" applyFont="1" applyFill="1" applyBorder="1"/>
    <xf numFmtId="0" fontId="1" fillId="2" borderId="69" xfId="0" applyFont="1" applyFill="1" applyBorder="1"/>
    <xf numFmtId="0" fontId="0" fillId="0" borderId="90" xfId="0" applyBorder="1"/>
    <xf numFmtId="164" fontId="1" fillId="2" borderId="6" xfId="0" applyNumberFormat="1" applyFont="1" applyFill="1" applyBorder="1" applyAlignment="1">
      <alignment horizontal="left"/>
    </xf>
    <xf numFmtId="14" fontId="1" fillId="2" borderId="2" xfId="0" applyNumberFormat="1" applyFont="1" applyFill="1" applyBorder="1"/>
    <xf numFmtId="14" fontId="1" fillId="2" borderId="2" xfId="0" applyNumberFormat="1" applyFont="1" applyFill="1" applyBorder="1" applyAlignment="1">
      <alignment horizontal="left"/>
    </xf>
    <xf numFmtId="49" fontId="1" fillId="2" borderId="2" xfId="0" applyNumberFormat="1" applyFont="1" applyFill="1" applyBorder="1" applyAlignment="1">
      <alignment horizontal="center"/>
    </xf>
    <xf numFmtId="0" fontId="0" fillId="0" borderId="0" xfId="0" applyAlignment="1">
      <alignment wrapText="1"/>
    </xf>
    <xf numFmtId="0" fontId="36" fillId="0" borderId="91" xfId="0" applyFont="1" applyBorder="1" applyAlignment="1">
      <alignment wrapText="1"/>
    </xf>
    <xf numFmtId="0" fontId="58" fillId="0" borderId="90" xfId="0" applyFont="1" applyBorder="1" applyAlignment="1">
      <alignment wrapText="1"/>
    </xf>
    <xf numFmtId="0" fontId="1" fillId="2" borderId="2" xfId="0" applyFont="1" applyFill="1" applyBorder="1" applyAlignment="1">
      <alignment horizontal="left"/>
    </xf>
    <xf numFmtId="0" fontId="6" fillId="0" borderId="2" xfId="0" applyFont="1" applyBorder="1"/>
    <xf numFmtId="0" fontId="1" fillId="2" borderId="7" xfId="0" applyFont="1" applyFill="1" applyBorder="1" applyAlignment="1">
      <alignment horizontal="left"/>
    </xf>
    <xf numFmtId="0" fontId="6" fillId="0" borderId="7" xfId="0" applyFont="1" applyBorder="1"/>
    <xf numFmtId="0" fontId="6" fillId="0" borderId="69" xfId="0" applyFont="1" applyBorder="1"/>
    <xf numFmtId="0" fontId="11" fillId="2" borderId="0" xfId="0" applyFont="1" applyFill="1" applyAlignment="1">
      <alignment horizontal="center"/>
    </xf>
    <xf numFmtId="0" fontId="0" fillId="0" borderId="0" xfId="0"/>
    <xf numFmtId="0" fontId="5" fillId="2" borderId="0" xfId="0" applyFont="1" applyFill="1" applyAlignment="1">
      <alignment horizontal="left"/>
    </xf>
    <xf numFmtId="0" fontId="1" fillId="2" borderId="0" xfId="0" applyFont="1" applyFill="1" applyAlignment="1">
      <alignment horizontal="center"/>
    </xf>
    <xf numFmtId="0" fontId="5" fillId="2" borderId="4" xfId="0" applyFont="1" applyFill="1" applyBorder="1" applyAlignment="1">
      <alignment horizontal="center"/>
    </xf>
    <xf numFmtId="0" fontId="6" fillId="0" borderId="4" xfId="0" applyFont="1" applyBorder="1"/>
    <xf numFmtId="0" fontId="7" fillId="2" borderId="0" xfId="0" applyFont="1" applyFill="1" applyAlignment="1">
      <alignment horizontal="center"/>
    </xf>
    <xf numFmtId="0" fontId="1" fillId="2" borderId="0" xfId="0" applyFont="1" applyFill="1" applyAlignment="1">
      <alignment horizontal="left"/>
    </xf>
    <xf numFmtId="0" fontId="4" fillId="2" borderId="0" xfId="0" applyFont="1" applyFill="1" applyAlignment="1">
      <alignment horizontal="center"/>
    </xf>
    <xf numFmtId="0" fontId="18" fillId="3" borderId="0" xfId="0" applyFont="1" applyFill="1" applyAlignment="1">
      <alignment wrapText="1"/>
    </xf>
    <xf numFmtId="0" fontId="33" fillId="2" borderId="32" xfId="0" applyFont="1" applyFill="1" applyBorder="1" applyAlignment="1">
      <alignment vertical="center"/>
    </xf>
    <xf numFmtId="0" fontId="6" fillId="0" borderId="33" xfId="0" applyFont="1" applyBorder="1"/>
    <xf numFmtId="0" fontId="6" fillId="0" borderId="10" xfId="0" applyFont="1" applyBorder="1"/>
    <xf numFmtId="0" fontId="22" fillId="2" borderId="34" xfId="0" applyFont="1" applyFill="1" applyBorder="1" applyAlignment="1">
      <alignment horizontal="left" vertical="center" wrapText="1"/>
    </xf>
    <xf numFmtId="0" fontId="6" fillId="0" borderId="35" xfId="0" applyFont="1" applyBorder="1"/>
    <xf numFmtId="0" fontId="6" fillId="0" borderId="36" xfId="0" applyFont="1" applyBorder="1"/>
    <xf numFmtId="0" fontId="6" fillId="0" borderId="37" xfId="0" applyFont="1" applyBorder="1"/>
    <xf numFmtId="0" fontId="6" fillId="0" borderId="11" xfId="0" applyFont="1" applyBorder="1"/>
    <xf numFmtId="0" fontId="6" fillId="0" borderId="38" xfId="0" applyFont="1" applyBorder="1"/>
    <xf numFmtId="0" fontId="6" fillId="0" borderId="39" xfId="0" applyFont="1" applyBorder="1"/>
    <xf numFmtId="0" fontId="6" fillId="0" borderId="40" xfId="0" applyFont="1" applyBorder="1"/>
    <xf numFmtId="0" fontId="22" fillId="2" borderId="32" xfId="0" applyFont="1" applyFill="1" applyBorder="1" applyAlignment="1">
      <alignment horizontal="left" wrapText="1"/>
    </xf>
    <xf numFmtId="0" fontId="13" fillId="0" borderId="0" xfId="0" applyFont="1" applyAlignment="1">
      <alignment horizontal="center" vertical="center" wrapText="1"/>
    </xf>
    <xf numFmtId="0" fontId="13" fillId="0" borderId="44" xfId="0" applyFont="1" applyBorder="1" applyAlignment="1">
      <alignment horizontal="center" wrapText="1"/>
    </xf>
    <xf numFmtId="0" fontId="6" fillId="0" borderId="45" xfId="0" applyFont="1" applyBorder="1"/>
    <xf numFmtId="0" fontId="14" fillId="0" borderId="0" xfId="0" applyFont="1" applyAlignment="1">
      <alignment horizontal="center" vertical="top" wrapText="1"/>
    </xf>
    <xf numFmtId="0" fontId="37" fillId="0" borderId="0" xfId="0" applyFont="1" applyAlignment="1">
      <alignment horizontal="center" vertical="top" wrapText="1"/>
    </xf>
    <xf numFmtId="0" fontId="19" fillId="2" borderId="52" xfId="0" applyFont="1" applyFill="1" applyBorder="1" applyAlignment="1">
      <alignment horizontal="left"/>
    </xf>
    <xf numFmtId="0" fontId="6" fillId="0" borderId="53" xfId="0" applyFont="1" applyBorder="1"/>
    <xf numFmtId="0" fontId="6" fillId="0" borderId="54" xfId="0" applyFont="1" applyBorder="1"/>
    <xf numFmtId="0" fontId="22" fillId="2" borderId="67" xfId="0" applyFont="1" applyFill="1" applyBorder="1" applyAlignment="1">
      <alignment horizontal="right" vertical="top" wrapText="1"/>
    </xf>
    <xf numFmtId="0" fontId="6" fillId="0" borderId="3" xfId="0" applyFont="1" applyBorder="1"/>
    <xf numFmtId="0" fontId="7" fillId="2" borderId="68" xfId="0" applyFont="1" applyFill="1" applyBorder="1" applyAlignment="1">
      <alignment horizontal="right" vertical="top" wrapText="1"/>
    </xf>
    <xf numFmtId="0" fontId="6" fillId="0" borderId="70" xfId="0" applyFont="1" applyBorder="1"/>
    <xf numFmtId="0" fontId="13" fillId="0" borderId="41" xfId="0" applyFont="1" applyBorder="1" applyAlignment="1">
      <alignment horizontal="center" vertical="center" wrapText="1"/>
    </xf>
    <xf numFmtId="0" fontId="6" fillId="0" borderId="42" xfId="0" applyFont="1" applyBorder="1"/>
    <xf numFmtId="0" fontId="6" fillId="0" borderId="43" xfId="0" applyFont="1" applyBorder="1"/>
    <xf numFmtId="0" fontId="19" fillId="2" borderId="75" xfId="0" applyFont="1" applyFill="1" applyBorder="1" applyAlignment="1">
      <alignment horizontal="left"/>
    </xf>
    <xf numFmtId="0" fontId="6" fillId="0" borderId="76" xfId="0" applyFont="1" applyBorder="1"/>
    <xf numFmtId="0" fontId="6" fillId="0" borderId="77" xfId="0" applyFont="1" applyBorder="1"/>
    <xf numFmtId="0" fontId="37" fillId="0" borderId="7" xfId="0" applyFont="1" applyBorder="1" applyAlignment="1">
      <alignment horizontal="center" vertical="center" wrapText="1"/>
    </xf>
    <xf numFmtId="0" fontId="13" fillId="0" borderId="41" xfId="0" applyFont="1" applyBorder="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212725</xdr:colOff>
      <xdr:row>54</xdr:row>
      <xdr:rowOff>47625</xdr:rowOff>
    </xdr:from>
    <xdr:ext cx="247650" cy="209550"/>
    <xdr:sp macro="" textlink="">
      <xdr:nvSpPr>
        <xdr:cNvPr id="3" name="Shape 3">
          <a:extLst>
            <a:ext uri="{FF2B5EF4-FFF2-40B4-BE49-F238E27FC236}">
              <a16:creationId xmlns:a16="http://schemas.microsoft.com/office/drawing/2014/main" id="{00000000-0008-0000-0000-000003000000}"/>
            </a:ext>
          </a:extLst>
        </xdr:cNvPr>
        <xdr:cNvSpPr/>
      </xdr:nvSpPr>
      <xdr:spPr>
        <a:xfrm>
          <a:off x="1939925" y="8988425"/>
          <a:ext cx="247650" cy="2095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609600</xdr:colOff>
      <xdr:row>54</xdr:row>
      <xdr:rowOff>76200</xdr:rowOff>
    </xdr:from>
    <xdr:ext cx="247650" cy="180975"/>
    <xdr:sp macro="" textlink="">
      <xdr:nvSpPr>
        <xdr:cNvPr id="4" name="Shape 4">
          <a:extLst>
            <a:ext uri="{FF2B5EF4-FFF2-40B4-BE49-F238E27FC236}">
              <a16:creationId xmlns:a16="http://schemas.microsoft.com/office/drawing/2014/main" id="{00000000-0008-0000-0000-000004000000}"/>
            </a:ext>
          </a:extLst>
        </xdr:cNvPr>
        <xdr:cNvSpPr/>
      </xdr:nvSpPr>
      <xdr:spPr>
        <a:xfrm>
          <a:off x="5226938" y="3694275"/>
          <a:ext cx="238125"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295275</xdr:colOff>
      <xdr:row>57</xdr:row>
      <xdr:rowOff>9525</xdr:rowOff>
    </xdr:from>
    <xdr:ext cx="257175" cy="190500"/>
    <xdr:sp macro="" textlink="">
      <xdr:nvSpPr>
        <xdr:cNvPr id="5" name="Shape 5">
          <a:extLst>
            <a:ext uri="{FF2B5EF4-FFF2-40B4-BE49-F238E27FC236}">
              <a16:creationId xmlns:a16="http://schemas.microsoft.com/office/drawing/2014/main" id="{00000000-0008-0000-0000-000005000000}"/>
            </a:ext>
          </a:extLst>
        </xdr:cNvPr>
        <xdr:cNvSpPr/>
      </xdr:nvSpPr>
      <xdr:spPr>
        <a:xfrm>
          <a:off x="5222175" y="3689513"/>
          <a:ext cx="247650" cy="1809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8</xdr:col>
      <xdr:colOff>19050</xdr:colOff>
      <xdr:row>56</xdr:row>
      <xdr:rowOff>28575</xdr:rowOff>
    </xdr:from>
    <xdr:ext cx="247650" cy="228600"/>
    <xdr:sp macro="" textlink="">
      <xdr:nvSpPr>
        <xdr:cNvPr id="6" name="Shape 6">
          <a:extLst>
            <a:ext uri="{FF2B5EF4-FFF2-40B4-BE49-F238E27FC236}">
              <a16:creationId xmlns:a16="http://schemas.microsoft.com/office/drawing/2014/main" id="{00000000-0008-0000-0000-000006000000}"/>
            </a:ext>
          </a:extLst>
        </xdr:cNvPr>
        <xdr:cNvSpPr/>
      </xdr:nvSpPr>
      <xdr:spPr>
        <a:xfrm>
          <a:off x="5226938" y="3670463"/>
          <a:ext cx="238125" cy="2190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165100</xdr:colOff>
      <xdr:row>1</xdr:row>
      <xdr:rowOff>63500</xdr:rowOff>
    </xdr:from>
    <xdr:ext cx="1143000" cy="638175"/>
    <xdr:pic>
      <xdr:nvPicPr>
        <xdr:cNvPr id="2" name="image2.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93700" y="254000"/>
          <a:ext cx="1143000" cy="638175"/>
        </a:xfrm>
        <a:prstGeom prst="rect">
          <a:avLst/>
        </a:prstGeom>
        <a:noFill/>
      </xdr:spPr>
    </xdr:pic>
    <xdr:clientData fLocksWithSheet="0"/>
  </xdr:oneCellAnchor>
  <xdr:oneCellAnchor>
    <xdr:from>
      <xdr:col>9</xdr:col>
      <xdr:colOff>238125</xdr:colOff>
      <xdr:row>2</xdr:row>
      <xdr:rowOff>6350</xdr:rowOff>
    </xdr:from>
    <xdr:ext cx="1323975" cy="609600"/>
    <xdr:pic>
      <xdr:nvPicPr>
        <xdr:cNvPr id="7" name="image1.png" descr="About the Delta Science Program">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2" cstate="print"/>
        <a:stretch>
          <a:fillRect/>
        </a:stretch>
      </xdr:blipFill>
      <xdr:spPr>
        <a:xfrm>
          <a:off x="5318125" y="349250"/>
          <a:ext cx="1323975" cy="6096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hyperlink" Target="http://www.calhr.ca.gov/employees/Pages/travel-reimbursement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0"/>
  <sheetViews>
    <sheetView tabSelected="1" workbookViewId="0">
      <selection activeCell="N29" sqref="N29"/>
    </sheetView>
  </sheetViews>
  <sheetFormatPr baseColWidth="10" defaultColWidth="14.5" defaultRowHeight="15" customHeight="1"/>
  <cols>
    <col min="1" max="1" width="1.83203125" customWidth="1"/>
    <col min="2" max="2" width="1.1640625" customWidth="1"/>
    <col min="3" max="3" width="12" customWidth="1"/>
    <col min="4" max="4" width="7.6640625" customWidth="1"/>
    <col min="5" max="5" width="5.5" customWidth="1"/>
    <col min="6" max="6" width="11.6640625" customWidth="1"/>
    <col min="7" max="7" width="0.83203125" customWidth="1"/>
    <col min="8" max="8" width="14.5" customWidth="1"/>
    <col min="9" max="9" width="8.5" bestFit="1" customWidth="1"/>
    <col min="10" max="10" width="7.83203125" customWidth="1"/>
    <col min="11" max="11" width="7.6640625" customWidth="1"/>
    <col min="12" max="12" width="9.5" customWidth="1"/>
    <col min="13" max="13" width="8.33203125" customWidth="1"/>
    <col min="14" max="14" width="70" customWidth="1"/>
    <col min="15" max="27" width="8.33203125" customWidth="1"/>
  </cols>
  <sheetData>
    <row r="1" spans="1:27" ht="15.75" customHeight="1">
      <c r="A1" s="1"/>
      <c r="B1" s="1"/>
      <c r="C1" s="1"/>
      <c r="D1" s="1"/>
      <c r="E1" s="1"/>
      <c r="F1" s="1"/>
      <c r="G1" s="1"/>
      <c r="H1" s="1"/>
      <c r="I1" s="2"/>
      <c r="J1" s="249"/>
      <c r="K1" s="3" t="s">
        <v>0</v>
      </c>
      <c r="L1" s="4"/>
      <c r="M1" s="5"/>
      <c r="N1" s="5"/>
      <c r="O1" s="5"/>
      <c r="P1" s="5"/>
      <c r="Q1" s="5"/>
      <c r="R1" s="5"/>
      <c r="S1" s="5"/>
      <c r="T1" s="5"/>
      <c r="U1" s="5"/>
      <c r="V1" s="5"/>
      <c r="W1" s="5"/>
      <c r="X1" s="5"/>
      <c r="Y1" s="5"/>
      <c r="Z1" s="5"/>
      <c r="AA1" s="5"/>
    </row>
    <row r="2" spans="1:27" ht="12.75" customHeight="1">
      <c r="A2" s="1"/>
      <c r="B2" s="1"/>
      <c r="C2" s="1"/>
      <c r="D2" s="1"/>
      <c r="E2" s="1"/>
      <c r="F2" s="1"/>
      <c r="G2" s="1"/>
      <c r="H2" s="1"/>
      <c r="I2" s="1"/>
      <c r="J2" s="1"/>
      <c r="K2" s="1"/>
      <c r="L2" s="5"/>
      <c r="M2" s="5"/>
      <c r="N2" s="5"/>
      <c r="O2" s="5"/>
      <c r="P2" s="5"/>
      <c r="Q2" s="5"/>
      <c r="R2" s="5"/>
      <c r="S2" s="5"/>
      <c r="T2" s="5"/>
      <c r="U2" s="5"/>
      <c r="V2" s="5"/>
      <c r="W2" s="5"/>
      <c r="X2" s="5"/>
      <c r="Y2" s="5"/>
      <c r="Z2" s="5"/>
      <c r="AA2" s="5"/>
    </row>
    <row r="3" spans="1:27" ht="18" customHeight="1">
      <c r="A3" s="270" t="s">
        <v>1</v>
      </c>
      <c r="B3" s="263"/>
      <c r="C3" s="263"/>
      <c r="D3" s="263"/>
      <c r="E3" s="263"/>
      <c r="F3" s="263"/>
      <c r="G3" s="263"/>
      <c r="H3" s="263"/>
      <c r="I3" s="263"/>
      <c r="J3" s="263"/>
      <c r="K3" s="263"/>
      <c r="L3" s="263"/>
      <c r="M3" s="5"/>
      <c r="N3" s="5"/>
      <c r="O3" s="5"/>
      <c r="P3" s="5"/>
      <c r="Q3" s="5"/>
      <c r="R3" s="5"/>
      <c r="S3" s="5"/>
      <c r="T3" s="5"/>
      <c r="U3" s="5"/>
      <c r="V3" s="5"/>
      <c r="W3" s="5"/>
      <c r="X3" s="5"/>
      <c r="Y3" s="5"/>
      <c r="Z3" s="5"/>
      <c r="AA3" s="5"/>
    </row>
    <row r="4" spans="1:27" ht="9" customHeight="1">
      <c r="A4" s="1"/>
      <c r="B4" s="1"/>
      <c r="C4" s="1"/>
      <c r="D4" s="1"/>
      <c r="E4" s="1"/>
      <c r="F4" s="1"/>
      <c r="G4" s="1"/>
      <c r="H4" s="1"/>
      <c r="I4" s="1"/>
      <c r="J4" s="1"/>
      <c r="K4" s="1"/>
      <c r="L4" s="5"/>
      <c r="M4" s="5"/>
      <c r="N4" s="5"/>
      <c r="O4" s="5"/>
      <c r="P4" s="5"/>
      <c r="Q4" s="5"/>
      <c r="R4" s="5"/>
      <c r="S4" s="5"/>
      <c r="T4" s="5"/>
      <c r="U4" s="5"/>
      <c r="V4" s="5"/>
      <c r="W4" s="5"/>
      <c r="X4" s="5"/>
      <c r="Y4" s="5"/>
      <c r="Z4" s="5"/>
      <c r="AA4" s="5"/>
    </row>
    <row r="5" spans="1:27" ht="12.75" customHeight="1">
      <c r="A5" s="265"/>
      <c r="B5" s="263"/>
      <c r="C5" s="263"/>
      <c r="D5" s="263"/>
      <c r="E5" s="263"/>
      <c r="F5" s="263"/>
      <c r="G5" s="263"/>
      <c r="H5" s="263"/>
      <c r="I5" s="263"/>
      <c r="J5" s="263"/>
      <c r="K5" s="263"/>
      <c r="L5" s="263"/>
      <c r="M5" s="5"/>
      <c r="N5" s="5"/>
      <c r="O5" s="5"/>
      <c r="P5" s="5"/>
      <c r="Q5" s="5"/>
      <c r="R5" s="5"/>
      <c r="S5" s="5"/>
      <c r="T5" s="5"/>
      <c r="U5" s="5"/>
      <c r="V5" s="5"/>
      <c r="W5" s="5"/>
      <c r="X5" s="5"/>
      <c r="Y5" s="5"/>
      <c r="Z5" s="5"/>
      <c r="AA5" s="5"/>
    </row>
    <row r="6" spans="1:27" ht="12.75" customHeight="1">
      <c r="A6" s="265" t="s">
        <v>2</v>
      </c>
      <c r="B6" s="263"/>
      <c r="C6" s="263"/>
      <c r="D6" s="263"/>
      <c r="E6" s="263"/>
      <c r="F6" s="263"/>
      <c r="G6" s="263"/>
      <c r="H6" s="263"/>
      <c r="I6" s="263"/>
      <c r="J6" s="263"/>
      <c r="K6" s="263"/>
      <c r="L6" s="263"/>
      <c r="M6" s="5"/>
      <c r="N6" s="5"/>
      <c r="O6" s="5"/>
      <c r="P6" s="5"/>
      <c r="Q6" s="5"/>
      <c r="R6" s="5"/>
      <c r="S6" s="5"/>
      <c r="T6" s="5"/>
      <c r="U6" s="5"/>
      <c r="V6" s="5"/>
      <c r="W6" s="5"/>
      <c r="X6" s="5"/>
      <c r="Y6" s="5"/>
      <c r="Z6" s="5"/>
      <c r="AA6" s="5"/>
    </row>
    <row r="7" spans="1:27" ht="12.75" customHeight="1">
      <c r="A7" s="265" t="s">
        <v>3</v>
      </c>
      <c r="B7" s="263"/>
      <c r="C7" s="263"/>
      <c r="D7" s="263"/>
      <c r="E7" s="263"/>
      <c r="F7" s="263"/>
      <c r="G7" s="263"/>
      <c r="H7" s="263"/>
      <c r="I7" s="263"/>
      <c r="J7" s="263"/>
      <c r="K7" s="263"/>
      <c r="L7" s="263"/>
      <c r="M7" s="5"/>
      <c r="N7" s="5"/>
      <c r="O7" s="5"/>
      <c r="P7" s="5"/>
      <c r="Q7" s="5"/>
      <c r="R7" s="5"/>
      <c r="S7" s="5"/>
      <c r="T7" s="5"/>
      <c r="U7" s="5"/>
      <c r="V7" s="5"/>
      <c r="W7" s="5"/>
      <c r="X7" s="5"/>
      <c r="Y7" s="5"/>
      <c r="Z7" s="5"/>
      <c r="AA7" s="5"/>
    </row>
    <row r="8" spans="1:27" ht="12.75" customHeight="1">
      <c r="A8" s="265" t="s">
        <v>4</v>
      </c>
      <c r="B8" s="263"/>
      <c r="C8" s="263"/>
      <c r="D8" s="263"/>
      <c r="E8" s="263"/>
      <c r="F8" s="263"/>
      <c r="G8" s="263"/>
      <c r="H8" s="263"/>
      <c r="I8" s="263"/>
      <c r="J8" s="263"/>
      <c r="K8" s="263"/>
      <c r="L8" s="263"/>
      <c r="M8" s="5"/>
      <c r="N8" s="5"/>
      <c r="O8" s="5"/>
      <c r="P8" s="5"/>
      <c r="Q8" s="5"/>
      <c r="R8" s="5"/>
      <c r="S8" s="5"/>
      <c r="T8" s="5"/>
      <c r="U8" s="5"/>
      <c r="V8" s="5"/>
      <c r="W8" s="5"/>
      <c r="X8" s="5"/>
      <c r="Y8" s="5"/>
      <c r="Z8" s="5"/>
      <c r="AA8" s="5"/>
    </row>
    <row r="9" spans="1:27" ht="12.75" customHeight="1">
      <c r="A9" s="265" t="s">
        <v>5</v>
      </c>
      <c r="B9" s="263"/>
      <c r="C9" s="263"/>
      <c r="D9" s="263"/>
      <c r="E9" s="263"/>
      <c r="F9" s="263"/>
      <c r="G9" s="263"/>
      <c r="H9" s="263"/>
      <c r="I9" s="263"/>
      <c r="J9" s="263"/>
      <c r="K9" s="263"/>
      <c r="L9" s="263"/>
      <c r="M9" s="5"/>
      <c r="N9" s="5"/>
      <c r="O9" s="5"/>
      <c r="P9" s="5"/>
      <c r="Q9" s="5"/>
      <c r="R9" s="5"/>
      <c r="S9" s="5"/>
      <c r="T9" s="5"/>
      <c r="U9" s="5"/>
      <c r="V9" s="5"/>
      <c r="W9" s="5"/>
      <c r="X9" s="5"/>
      <c r="Y9" s="5"/>
      <c r="Z9" s="5"/>
      <c r="AA9" s="5"/>
    </row>
    <row r="10" spans="1:27" ht="12.75" customHeight="1">
      <c r="A10" s="265" t="s">
        <v>6</v>
      </c>
      <c r="B10" s="263"/>
      <c r="C10" s="263"/>
      <c r="D10" s="263"/>
      <c r="E10" s="263"/>
      <c r="F10" s="263"/>
      <c r="G10" s="263"/>
      <c r="H10" s="263"/>
      <c r="I10" s="263"/>
      <c r="J10" s="263"/>
      <c r="K10" s="263"/>
      <c r="L10" s="263"/>
      <c r="M10" s="5"/>
      <c r="N10" s="5"/>
      <c r="O10" s="5"/>
      <c r="P10" s="5"/>
      <c r="Q10" s="5"/>
      <c r="R10" s="5"/>
      <c r="S10" s="5"/>
      <c r="T10" s="5"/>
      <c r="U10" s="5"/>
      <c r="V10" s="5"/>
      <c r="W10" s="5"/>
      <c r="X10" s="5"/>
      <c r="Y10" s="5"/>
      <c r="Z10" s="5"/>
      <c r="AA10" s="5"/>
    </row>
    <row r="11" spans="1:27" ht="7.5" customHeight="1">
      <c r="A11" s="266"/>
      <c r="B11" s="267"/>
      <c r="C11" s="267"/>
      <c r="D11" s="267"/>
      <c r="E11" s="267"/>
      <c r="F11" s="267"/>
      <c r="G11" s="267"/>
      <c r="H11" s="267"/>
      <c r="I11" s="267"/>
      <c r="J11" s="267"/>
      <c r="K11" s="267"/>
      <c r="L11" s="267"/>
      <c r="M11" s="5"/>
      <c r="N11" s="5"/>
      <c r="O11" s="5"/>
      <c r="P11" s="5"/>
      <c r="Q11" s="5"/>
      <c r="R11" s="5"/>
      <c r="S11" s="5"/>
      <c r="T11" s="5"/>
      <c r="U11" s="5"/>
      <c r="V11" s="5"/>
      <c r="W11" s="5"/>
      <c r="X11" s="5"/>
      <c r="Y11" s="5"/>
      <c r="Z11" s="5"/>
      <c r="AA11" s="5"/>
    </row>
    <row r="12" spans="1:27" ht="15.75" customHeight="1">
      <c r="A12" s="268" t="s">
        <v>217</v>
      </c>
      <c r="B12" s="263"/>
      <c r="C12" s="263"/>
      <c r="D12" s="263"/>
      <c r="E12" s="263"/>
      <c r="F12" s="263"/>
      <c r="G12" s="263"/>
      <c r="H12" s="263"/>
      <c r="I12" s="263"/>
      <c r="J12" s="263"/>
      <c r="K12" s="263"/>
      <c r="L12" s="263"/>
      <c r="M12" s="6"/>
      <c r="N12" s="6"/>
      <c r="O12" s="6"/>
      <c r="P12" s="6"/>
      <c r="Q12" s="6"/>
      <c r="R12" s="6"/>
      <c r="S12" s="6"/>
      <c r="T12" s="6"/>
      <c r="U12" s="6"/>
      <c r="V12" s="6"/>
      <c r="W12" s="6"/>
      <c r="X12" s="6"/>
      <c r="Y12" s="6"/>
      <c r="Z12" s="6"/>
      <c r="AA12" s="6"/>
    </row>
    <row r="13" spans="1:27" ht="3.75" customHeight="1">
      <c r="A13" s="7"/>
      <c r="B13" s="7"/>
      <c r="C13" s="7"/>
      <c r="D13" s="7"/>
      <c r="E13" s="7"/>
      <c r="F13" s="7"/>
      <c r="G13" s="7"/>
      <c r="H13" s="7"/>
      <c r="I13" s="7"/>
      <c r="J13" s="7"/>
      <c r="K13" s="7"/>
      <c r="L13" s="8"/>
      <c r="M13" s="5"/>
      <c r="N13" s="5"/>
      <c r="O13" s="5"/>
      <c r="P13" s="5"/>
      <c r="Q13" s="5"/>
      <c r="R13" s="5"/>
      <c r="S13" s="5"/>
      <c r="T13" s="5"/>
      <c r="U13" s="5"/>
      <c r="V13" s="5"/>
      <c r="W13" s="5"/>
      <c r="X13" s="5"/>
      <c r="Y13" s="5"/>
      <c r="Z13" s="5"/>
      <c r="AA13" s="5"/>
    </row>
    <row r="14" spans="1:27" ht="3.75" customHeight="1">
      <c r="A14" s="1"/>
      <c r="B14" s="1"/>
      <c r="C14" s="1"/>
      <c r="D14" s="1"/>
      <c r="E14" s="1"/>
      <c r="F14" s="1"/>
      <c r="G14" s="1"/>
      <c r="H14" s="1"/>
      <c r="I14" s="1"/>
      <c r="J14" s="1"/>
      <c r="K14" s="1"/>
      <c r="L14" s="9"/>
      <c r="M14" s="5"/>
      <c r="N14" s="5"/>
      <c r="O14" s="5"/>
      <c r="P14" s="5"/>
      <c r="Q14" s="5"/>
      <c r="R14" s="5"/>
      <c r="S14" s="5"/>
      <c r="T14" s="5"/>
      <c r="U14" s="5"/>
      <c r="V14" s="5"/>
      <c r="W14" s="5"/>
      <c r="X14" s="5"/>
      <c r="Y14" s="5"/>
      <c r="Z14" s="5"/>
      <c r="AA14" s="5"/>
    </row>
    <row r="15" spans="1:27" ht="13.5" customHeight="1">
      <c r="A15" s="10" t="s">
        <v>7</v>
      </c>
      <c r="B15" s="1"/>
      <c r="C15" s="1"/>
      <c r="D15" s="1"/>
      <c r="E15" s="1"/>
      <c r="F15" s="1"/>
      <c r="G15" s="1"/>
      <c r="H15" s="1"/>
      <c r="I15" s="1"/>
      <c r="J15" s="1"/>
      <c r="K15" s="1"/>
      <c r="L15" s="5"/>
      <c r="M15" s="5"/>
      <c r="N15" s="5"/>
      <c r="O15" s="5"/>
      <c r="P15" s="5"/>
      <c r="Q15" s="5"/>
      <c r="R15" s="5"/>
      <c r="S15" s="5"/>
      <c r="T15" s="5"/>
      <c r="U15" s="5"/>
      <c r="V15" s="5"/>
      <c r="W15" s="5"/>
      <c r="X15" s="5"/>
      <c r="Y15" s="5"/>
      <c r="Z15" s="5"/>
      <c r="AA15" s="5"/>
    </row>
    <row r="16" spans="1:27" ht="30.75" customHeight="1">
      <c r="A16" s="269"/>
      <c r="B16" s="263"/>
      <c r="C16" s="263"/>
      <c r="D16" s="263"/>
      <c r="E16" s="263"/>
      <c r="F16" s="263"/>
      <c r="G16" s="263"/>
      <c r="H16" s="263"/>
      <c r="I16" s="263"/>
      <c r="J16" s="263"/>
      <c r="K16" s="263"/>
      <c r="L16" s="263"/>
      <c r="M16" s="5"/>
      <c r="N16" s="305" t="s">
        <v>218</v>
      </c>
      <c r="O16" s="304"/>
      <c r="P16" s="304"/>
      <c r="Q16" s="304"/>
      <c r="R16" s="304"/>
      <c r="S16" s="304"/>
      <c r="T16" s="304"/>
      <c r="U16" s="304"/>
      <c r="V16" s="304"/>
      <c r="W16" s="304"/>
      <c r="X16" s="304"/>
      <c r="Y16" s="304"/>
      <c r="Z16" s="304"/>
      <c r="AA16" s="304"/>
    </row>
    <row r="17" spans="1:27" ht="9" customHeight="1">
      <c r="A17" s="7"/>
      <c r="B17" s="7"/>
      <c r="C17" s="7"/>
      <c r="D17" s="7"/>
      <c r="E17" s="7"/>
      <c r="F17" s="7"/>
      <c r="G17" s="7"/>
      <c r="H17" s="7"/>
      <c r="I17" s="7"/>
      <c r="J17" s="7"/>
      <c r="K17" s="7"/>
      <c r="L17" s="8"/>
      <c r="M17" s="5"/>
      <c r="N17" s="305"/>
      <c r="O17" s="5"/>
      <c r="P17" s="5"/>
      <c r="Q17" s="5"/>
      <c r="R17" s="5"/>
      <c r="S17" s="5"/>
      <c r="T17" s="5"/>
      <c r="U17" s="5"/>
      <c r="V17" s="5"/>
      <c r="W17" s="5"/>
      <c r="X17" s="5"/>
      <c r="Y17" s="5"/>
      <c r="Z17" s="5"/>
      <c r="AA17" s="5"/>
    </row>
    <row r="18" spans="1:27" ht="3.75" customHeight="1">
      <c r="A18" s="1"/>
      <c r="B18" s="1"/>
      <c r="C18" s="1"/>
      <c r="D18" s="1"/>
      <c r="E18" s="1"/>
      <c r="F18" s="11"/>
      <c r="G18" s="1"/>
      <c r="H18" s="1"/>
      <c r="I18" s="1"/>
      <c r="J18" s="1"/>
      <c r="K18" s="1"/>
      <c r="L18" s="5"/>
      <c r="M18" s="5"/>
      <c r="N18" s="305"/>
      <c r="O18" s="5"/>
      <c r="P18" s="5"/>
      <c r="Q18" s="5"/>
      <c r="R18" s="5"/>
      <c r="S18" s="5"/>
      <c r="T18" s="5"/>
      <c r="U18" s="5"/>
      <c r="V18" s="5"/>
      <c r="W18" s="5"/>
      <c r="X18" s="5"/>
      <c r="Y18" s="5"/>
      <c r="Z18" s="5"/>
      <c r="AA18" s="5"/>
    </row>
    <row r="19" spans="1:27" ht="15" customHeight="1">
      <c r="A19" s="10" t="s">
        <v>8</v>
      </c>
      <c r="B19" s="5"/>
      <c r="C19" s="5"/>
      <c r="D19" s="12"/>
      <c r="E19" s="12"/>
      <c r="F19" s="12"/>
      <c r="G19" s="12"/>
      <c r="H19" s="13" t="s">
        <v>9</v>
      </c>
      <c r="I19" s="13" t="s">
        <v>10</v>
      </c>
      <c r="J19" s="13" t="s">
        <v>11</v>
      </c>
      <c r="K19" s="13" t="s">
        <v>169</v>
      </c>
      <c r="L19" s="13" t="s">
        <v>12</v>
      </c>
      <c r="M19" s="14"/>
      <c r="N19" s="305"/>
      <c r="O19" s="14"/>
      <c r="P19" s="14"/>
      <c r="Q19" s="14"/>
      <c r="R19" s="14"/>
      <c r="S19" s="14"/>
      <c r="T19" s="14"/>
      <c r="U19" s="14"/>
      <c r="V19" s="14"/>
      <c r="W19" s="14"/>
      <c r="X19" s="14"/>
      <c r="Y19" s="14"/>
      <c r="Z19" s="14"/>
      <c r="AA19" s="14"/>
    </row>
    <row r="20" spans="1:27" ht="13.5" customHeight="1">
      <c r="A20" s="1"/>
      <c r="B20" s="1"/>
      <c r="C20" s="9"/>
      <c r="D20" s="1"/>
      <c r="E20" s="1"/>
      <c r="F20" s="15" t="s">
        <v>13</v>
      </c>
      <c r="G20" s="5"/>
      <c r="H20" s="250">
        <f>'Composite Budget'!K30</f>
        <v>149209.8475</v>
      </c>
      <c r="I20" s="250">
        <f>'Composite Budget'!L30</f>
        <v>190235.25</v>
      </c>
      <c r="J20" s="250">
        <f>'Composite Budget'!M30</f>
        <v>86615.25</v>
      </c>
      <c r="K20" s="250">
        <f>'Composite Budget'!N30</f>
        <v>73008.330749999994</v>
      </c>
      <c r="L20" s="250">
        <f>'Composite Budget'!O31</f>
        <v>499068.67825</v>
      </c>
      <c r="M20" s="5"/>
      <c r="N20" s="5"/>
      <c r="O20" s="5"/>
      <c r="P20" s="5"/>
      <c r="Q20" s="5"/>
      <c r="R20" s="5"/>
      <c r="S20" s="5"/>
      <c r="T20" s="5"/>
      <c r="U20" s="5"/>
      <c r="V20" s="5"/>
      <c r="W20" s="5"/>
      <c r="X20" s="5"/>
      <c r="Y20" s="5"/>
      <c r="Z20" s="5"/>
      <c r="AA20" s="5"/>
    </row>
    <row r="21" spans="1:27" ht="13.5" customHeight="1">
      <c r="A21" s="1"/>
      <c r="B21" s="1"/>
      <c r="C21" s="9"/>
      <c r="D21" s="1"/>
      <c r="E21" s="1"/>
      <c r="F21" s="15" t="s">
        <v>14</v>
      </c>
      <c r="G21" s="5"/>
      <c r="H21" s="16"/>
      <c r="I21" s="16"/>
      <c r="J21" s="16"/>
      <c r="K21" s="17"/>
      <c r="L21" s="9"/>
      <c r="M21" s="5"/>
      <c r="N21" s="5"/>
      <c r="O21" s="5"/>
      <c r="P21" s="5"/>
      <c r="Q21" s="5"/>
      <c r="R21" s="5"/>
      <c r="S21" s="5"/>
      <c r="T21" s="5"/>
      <c r="U21" s="5"/>
      <c r="V21" s="5"/>
      <c r="W21" s="5"/>
      <c r="X21" s="5"/>
      <c r="Y21" s="5"/>
      <c r="Z21" s="5"/>
      <c r="AA21" s="5"/>
    </row>
    <row r="22" spans="1:27" ht="13.5" customHeight="1">
      <c r="A22" s="1"/>
      <c r="B22" s="1"/>
      <c r="C22" s="9"/>
      <c r="D22" s="1"/>
      <c r="E22" s="1"/>
      <c r="F22" s="15" t="s">
        <v>15</v>
      </c>
      <c r="G22" s="5"/>
      <c r="H22" s="251">
        <f>'Composite Budget'!K10</f>
        <v>45748</v>
      </c>
      <c r="I22" s="253" t="s">
        <v>216</v>
      </c>
      <c r="J22" s="252">
        <f>'Composite Budget'!M8</f>
        <v>46843</v>
      </c>
      <c r="K22" s="247"/>
      <c r="L22" s="9"/>
      <c r="M22" s="5"/>
      <c r="N22" s="5"/>
      <c r="O22" s="5"/>
      <c r="P22" s="5"/>
      <c r="Q22" s="5"/>
      <c r="R22" s="5"/>
      <c r="S22" s="5"/>
      <c r="T22" s="5"/>
      <c r="U22" s="5"/>
      <c r="V22" s="5"/>
      <c r="W22" s="5"/>
      <c r="X22" s="5"/>
      <c r="Y22" s="5"/>
      <c r="Z22" s="5"/>
      <c r="AA22" s="5"/>
    </row>
    <row r="23" spans="1:27" ht="4.5" customHeight="1">
      <c r="A23" s="7"/>
      <c r="B23" s="7"/>
      <c r="C23" s="7"/>
      <c r="D23" s="7"/>
      <c r="E23" s="7"/>
      <c r="F23" s="7"/>
      <c r="G23" s="7"/>
      <c r="H23" s="7"/>
      <c r="I23" s="7"/>
      <c r="J23" s="7"/>
      <c r="K23" s="7"/>
      <c r="L23" s="8"/>
      <c r="M23" s="5"/>
      <c r="N23" s="5"/>
      <c r="O23" s="5"/>
      <c r="P23" s="5"/>
      <c r="Q23" s="5"/>
      <c r="R23" s="5"/>
      <c r="S23" s="5"/>
      <c r="T23" s="5"/>
      <c r="U23" s="5"/>
      <c r="V23" s="5"/>
      <c r="W23" s="5"/>
      <c r="X23" s="5"/>
      <c r="Y23" s="5"/>
      <c r="Z23" s="5"/>
      <c r="AA23" s="5"/>
    </row>
    <row r="24" spans="1:27" ht="3.75" customHeight="1">
      <c r="A24" s="1"/>
      <c r="B24" s="1"/>
      <c r="C24" s="1"/>
      <c r="D24" s="1"/>
      <c r="E24" s="1"/>
      <c r="F24" s="1"/>
      <c r="G24" s="1"/>
      <c r="H24" s="1"/>
      <c r="I24" s="1"/>
      <c r="J24" s="1"/>
      <c r="K24" s="1"/>
      <c r="L24" s="5"/>
      <c r="M24" s="5"/>
      <c r="N24" s="5"/>
      <c r="O24" s="5"/>
      <c r="P24" s="5"/>
      <c r="Q24" s="5"/>
      <c r="R24" s="5"/>
      <c r="S24" s="5"/>
      <c r="T24" s="5"/>
      <c r="U24" s="5"/>
      <c r="V24" s="5"/>
      <c r="W24" s="5"/>
      <c r="X24" s="5"/>
      <c r="Y24" s="5"/>
      <c r="Z24" s="5"/>
      <c r="AA24" s="5"/>
    </row>
    <row r="25" spans="1:27" ht="15" customHeight="1">
      <c r="A25" s="264" t="s">
        <v>16</v>
      </c>
      <c r="B25" s="263"/>
      <c r="C25" s="263"/>
      <c r="D25" s="263"/>
      <c r="E25" s="263"/>
      <c r="F25" s="263"/>
      <c r="G25" s="263"/>
      <c r="H25" s="263"/>
      <c r="I25" s="263"/>
      <c r="J25" s="263"/>
      <c r="L25" s="5"/>
      <c r="M25" s="5"/>
      <c r="N25" s="5"/>
      <c r="O25" s="5"/>
      <c r="P25" s="5"/>
      <c r="Q25" s="5"/>
      <c r="R25" s="5"/>
      <c r="S25" s="5"/>
      <c r="T25" s="5"/>
      <c r="U25" s="5"/>
      <c r="V25" s="5"/>
      <c r="W25" s="5"/>
      <c r="X25" s="5"/>
      <c r="Y25" s="5"/>
      <c r="Z25" s="5"/>
      <c r="AA25" s="5"/>
    </row>
    <row r="26" spans="1:27" ht="6" customHeight="1">
      <c r="A26" s="1"/>
      <c r="B26" s="1"/>
      <c r="C26" s="1"/>
      <c r="D26" s="1"/>
      <c r="E26" s="1"/>
      <c r="F26" s="1"/>
      <c r="G26" s="1"/>
      <c r="H26" s="1"/>
      <c r="I26" s="1"/>
      <c r="J26" s="1"/>
      <c r="K26" s="1"/>
      <c r="L26" s="5"/>
      <c r="M26" s="5"/>
      <c r="N26" s="5"/>
      <c r="O26" s="5"/>
      <c r="P26" s="5"/>
      <c r="Q26" s="5"/>
      <c r="R26" s="5"/>
      <c r="S26" s="5"/>
      <c r="T26" s="5"/>
      <c r="U26" s="5"/>
      <c r="V26" s="5"/>
      <c r="W26" s="5"/>
      <c r="X26" s="5"/>
      <c r="Y26" s="5"/>
      <c r="Z26" s="5"/>
      <c r="AA26" s="5"/>
    </row>
    <row r="27" spans="1:27" ht="12.75" customHeight="1">
      <c r="A27" s="18" t="s">
        <v>17</v>
      </c>
      <c r="B27" s="1"/>
      <c r="C27" s="1"/>
      <c r="D27" s="1"/>
      <c r="E27" s="1"/>
      <c r="F27" s="1"/>
      <c r="G27" s="9"/>
      <c r="H27" s="18" t="s">
        <v>18</v>
      </c>
      <c r="I27" s="1"/>
      <c r="J27" s="1"/>
      <c r="K27" s="1"/>
      <c r="L27" s="9"/>
      <c r="M27" s="9"/>
      <c r="N27" s="9"/>
      <c r="O27" s="9"/>
      <c r="P27" s="9"/>
      <c r="Q27" s="9"/>
      <c r="R27" s="9"/>
      <c r="S27" s="9"/>
      <c r="T27" s="9"/>
      <c r="U27" s="9"/>
      <c r="V27" s="9"/>
      <c r="W27" s="9"/>
      <c r="X27" s="9"/>
      <c r="Y27" s="9"/>
      <c r="Z27" s="9"/>
      <c r="AA27" s="9"/>
    </row>
    <row r="28" spans="1:27" ht="6" customHeight="1">
      <c r="A28" s="1"/>
      <c r="B28" s="1"/>
      <c r="C28" s="1"/>
      <c r="D28" s="1"/>
      <c r="E28" s="1"/>
      <c r="F28" s="1"/>
      <c r="G28" s="1"/>
      <c r="H28" s="1"/>
      <c r="I28" s="1"/>
      <c r="J28" s="1"/>
      <c r="K28" s="1"/>
      <c r="L28" s="5"/>
      <c r="M28" s="5"/>
      <c r="N28" s="5"/>
      <c r="O28" s="5"/>
      <c r="P28" s="5"/>
      <c r="Q28" s="5"/>
      <c r="R28" s="5"/>
      <c r="S28" s="5"/>
      <c r="T28" s="5"/>
      <c r="U28" s="5"/>
      <c r="V28" s="5"/>
      <c r="W28" s="5"/>
      <c r="X28" s="5"/>
      <c r="Y28" s="5"/>
      <c r="Z28" s="5"/>
      <c r="AA28" s="5"/>
    </row>
    <row r="29" spans="1:27" ht="15" customHeight="1">
      <c r="A29" s="19"/>
      <c r="B29" s="19"/>
      <c r="C29" s="19"/>
      <c r="D29" s="19"/>
      <c r="E29" s="19"/>
      <c r="F29" s="19"/>
      <c r="G29" s="1"/>
      <c r="H29" s="19"/>
      <c r="I29" s="19"/>
      <c r="J29" s="19"/>
      <c r="K29" s="248"/>
      <c r="L29" s="20"/>
      <c r="M29" s="5"/>
      <c r="N29" s="5"/>
      <c r="O29" s="5"/>
      <c r="P29" s="5"/>
      <c r="Q29" s="5"/>
      <c r="R29" s="5"/>
      <c r="S29" s="5"/>
      <c r="T29" s="5"/>
      <c r="U29" s="5"/>
      <c r="V29" s="5"/>
      <c r="W29" s="5"/>
      <c r="X29" s="5"/>
      <c r="Y29" s="5"/>
      <c r="Z29" s="5"/>
      <c r="AA29" s="5"/>
    </row>
    <row r="30" spans="1:27" ht="6.75" customHeight="1">
      <c r="A30" s="1"/>
      <c r="B30" s="1"/>
      <c r="C30" s="1"/>
      <c r="D30" s="1"/>
      <c r="E30" s="1"/>
      <c r="F30" s="1"/>
      <c r="G30" s="1"/>
      <c r="H30" s="1"/>
      <c r="I30" s="1"/>
      <c r="J30" s="1"/>
      <c r="K30" s="1"/>
      <c r="L30" s="5"/>
      <c r="M30" s="5"/>
      <c r="N30" s="5"/>
      <c r="O30" s="5"/>
      <c r="P30" s="5"/>
      <c r="Q30" s="5"/>
      <c r="R30" s="5"/>
      <c r="S30" s="5"/>
      <c r="T30" s="5"/>
      <c r="U30" s="5"/>
      <c r="V30" s="5"/>
      <c r="W30" s="5"/>
      <c r="X30" s="5"/>
      <c r="Y30" s="5"/>
      <c r="Z30" s="5"/>
      <c r="AA30" s="5"/>
    </row>
    <row r="31" spans="1:27" ht="15" customHeight="1">
      <c r="A31" s="1" t="s">
        <v>19</v>
      </c>
      <c r="B31" s="1"/>
      <c r="C31" s="1"/>
      <c r="D31" s="259"/>
      <c r="E31" s="260"/>
      <c r="F31" s="260"/>
      <c r="G31" s="1"/>
      <c r="H31" s="1" t="s">
        <v>19</v>
      </c>
      <c r="I31" s="259"/>
      <c r="J31" s="260"/>
      <c r="K31" s="261"/>
      <c r="L31" s="260"/>
      <c r="M31" s="5"/>
      <c r="N31" s="5"/>
      <c r="O31" s="5"/>
      <c r="P31" s="5"/>
      <c r="Q31" s="5"/>
      <c r="R31" s="5"/>
      <c r="S31" s="5"/>
      <c r="T31" s="5"/>
      <c r="U31" s="5"/>
      <c r="V31" s="5"/>
      <c r="W31" s="5"/>
      <c r="X31" s="5"/>
      <c r="Y31" s="5"/>
      <c r="Z31" s="5"/>
      <c r="AA31" s="5"/>
    </row>
    <row r="32" spans="1:27" ht="15" customHeight="1">
      <c r="A32" s="1" t="s">
        <v>20</v>
      </c>
      <c r="B32" s="1"/>
      <c r="C32" s="1"/>
      <c r="D32" s="257"/>
      <c r="E32" s="258"/>
      <c r="F32" s="258"/>
      <c r="G32" s="1"/>
      <c r="H32" s="1" t="s">
        <v>20</v>
      </c>
      <c r="I32" s="259"/>
      <c r="J32" s="260"/>
      <c r="K32" s="261"/>
      <c r="L32" s="260"/>
      <c r="M32" s="5"/>
      <c r="N32" s="5"/>
      <c r="O32" s="5"/>
      <c r="P32" s="5"/>
      <c r="Q32" s="5"/>
      <c r="R32" s="5"/>
      <c r="S32" s="5"/>
      <c r="T32" s="5"/>
      <c r="U32" s="5"/>
      <c r="V32" s="5"/>
      <c r="W32" s="5"/>
      <c r="X32" s="5"/>
      <c r="Y32" s="5"/>
      <c r="Z32" s="5"/>
      <c r="AA32" s="5"/>
    </row>
    <row r="33" spans="1:27" ht="15" customHeight="1">
      <c r="A33" s="1" t="s">
        <v>21</v>
      </c>
      <c r="B33" s="1"/>
      <c r="C33" s="1"/>
      <c r="D33" s="257"/>
      <c r="E33" s="258"/>
      <c r="F33" s="258"/>
      <c r="G33" s="1"/>
      <c r="H33" s="1" t="s">
        <v>21</v>
      </c>
      <c r="I33" s="259"/>
      <c r="J33" s="260"/>
      <c r="K33" s="261"/>
      <c r="L33" s="260"/>
      <c r="M33" s="5"/>
      <c r="N33" s="5"/>
      <c r="O33" s="5"/>
      <c r="P33" s="5"/>
      <c r="Q33" s="5"/>
      <c r="R33" s="5"/>
      <c r="S33" s="5"/>
      <c r="T33" s="5"/>
      <c r="U33" s="5"/>
      <c r="V33" s="5"/>
      <c r="W33" s="5"/>
      <c r="X33" s="5"/>
      <c r="Y33" s="5"/>
      <c r="Z33" s="5"/>
      <c r="AA33" s="5"/>
    </row>
    <row r="34" spans="1:27" ht="15" customHeight="1">
      <c r="A34" s="1" t="s">
        <v>22</v>
      </c>
      <c r="B34" s="1"/>
      <c r="C34" s="1"/>
      <c r="D34" s="257"/>
      <c r="E34" s="258"/>
      <c r="F34" s="258"/>
      <c r="G34" s="1"/>
      <c r="H34" s="1" t="s">
        <v>22</v>
      </c>
      <c r="I34" s="259"/>
      <c r="J34" s="260"/>
      <c r="K34" s="261"/>
      <c r="L34" s="260"/>
      <c r="M34" s="5"/>
      <c r="N34" s="5"/>
      <c r="O34" s="5"/>
      <c r="P34" s="5"/>
      <c r="Q34" s="5"/>
      <c r="R34" s="5"/>
      <c r="S34" s="5"/>
      <c r="T34" s="5"/>
      <c r="U34" s="5"/>
      <c r="V34" s="5"/>
      <c r="W34" s="5"/>
      <c r="X34" s="5"/>
      <c r="Y34" s="5"/>
      <c r="Z34" s="5"/>
      <c r="AA34" s="5"/>
    </row>
    <row r="35" spans="1:27" ht="15" customHeight="1">
      <c r="A35" s="1" t="s">
        <v>23</v>
      </c>
      <c r="B35" s="1"/>
      <c r="C35" s="1"/>
      <c r="D35" s="257"/>
      <c r="E35" s="258"/>
      <c r="F35" s="258"/>
      <c r="G35" s="1"/>
      <c r="H35" s="1" t="s">
        <v>23</v>
      </c>
      <c r="I35" s="259"/>
      <c r="J35" s="260"/>
      <c r="K35" s="261"/>
      <c r="L35" s="260"/>
      <c r="M35" s="5"/>
      <c r="N35" s="5"/>
      <c r="O35" s="5"/>
      <c r="P35" s="5"/>
      <c r="Q35" s="5"/>
      <c r="R35" s="5"/>
      <c r="S35" s="5"/>
      <c r="T35" s="5"/>
      <c r="U35" s="5"/>
      <c r="V35" s="5"/>
      <c r="W35" s="5"/>
      <c r="X35" s="5"/>
      <c r="Y35" s="5"/>
      <c r="Z35" s="5"/>
      <c r="AA35" s="5"/>
    </row>
    <row r="36" spans="1:27" ht="15" customHeight="1">
      <c r="A36" s="1" t="s">
        <v>24</v>
      </c>
      <c r="B36" s="1"/>
      <c r="C36" s="1"/>
      <c r="D36" s="257"/>
      <c r="E36" s="258"/>
      <c r="F36" s="258"/>
      <c r="G36" s="1"/>
      <c r="H36" s="1" t="s">
        <v>24</v>
      </c>
      <c r="I36" s="259"/>
      <c r="J36" s="260"/>
      <c r="K36" s="261"/>
      <c r="L36" s="260"/>
      <c r="M36" s="5"/>
      <c r="N36" s="5"/>
      <c r="O36" s="5"/>
      <c r="P36" s="5"/>
      <c r="Q36" s="5"/>
      <c r="R36" s="5"/>
      <c r="S36" s="5"/>
      <c r="T36" s="5"/>
      <c r="U36" s="5"/>
      <c r="V36" s="5"/>
      <c r="W36" s="5"/>
      <c r="X36" s="5"/>
      <c r="Y36" s="5"/>
      <c r="Z36" s="5"/>
      <c r="AA36" s="5"/>
    </row>
    <row r="37" spans="1:27" ht="15" customHeight="1">
      <c r="A37" s="1" t="s">
        <v>25</v>
      </c>
      <c r="B37" s="1"/>
      <c r="C37" s="1"/>
      <c r="D37" s="257"/>
      <c r="E37" s="258"/>
      <c r="F37" s="258"/>
      <c r="G37" s="1"/>
      <c r="H37" s="1" t="s">
        <v>25</v>
      </c>
      <c r="I37" s="259"/>
      <c r="J37" s="260"/>
      <c r="K37" s="261"/>
      <c r="L37" s="260"/>
      <c r="M37" s="5"/>
      <c r="N37" s="5"/>
      <c r="O37" s="5"/>
      <c r="P37" s="5"/>
      <c r="Q37" s="5"/>
      <c r="R37" s="5"/>
      <c r="S37" s="5"/>
      <c r="T37" s="5"/>
      <c r="U37" s="5"/>
      <c r="V37" s="5"/>
      <c r="W37" s="5"/>
      <c r="X37" s="5"/>
      <c r="Y37" s="5"/>
      <c r="Z37" s="5"/>
      <c r="AA37" s="5"/>
    </row>
    <row r="38" spans="1:27" ht="15" customHeight="1">
      <c r="A38" s="1" t="s">
        <v>26</v>
      </c>
      <c r="B38" s="1"/>
      <c r="C38" s="1"/>
      <c r="D38" s="257"/>
      <c r="E38" s="258"/>
      <c r="F38" s="258"/>
      <c r="G38" s="1"/>
      <c r="H38" s="1" t="s">
        <v>26</v>
      </c>
      <c r="I38" s="259"/>
      <c r="J38" s="260"/>
      <c r="K38" s="261"/>
      <c r="L38" s="260"/>
      <c r="M38" s="5"/>
      <c r="N38" s="5"/>
      <c r="O38" s="5"/>
      <c r="P38" s="5"/>
      <c r="Q38" s="5"/>
      <c r="R38" s="5"/>
      <c r="S38" s="5"/>
      <c r="T38" s="5"/>
      <c r="U38" s="5"/>
      <c r="V38" s="5"/>
      <c r="W38" s="5"/>
      <c r="X38" s="5"/>
      <c r="Y38" s="5"/>
      <c r="Z38" s="5"/>
      <c r="AA38" s="5"/>
    </row>
    <row r="39" spans="1:27" ht="15" customHeight="1">
      <c r="A39" s="1" t="s">
        <v>27</v>
      </c>
      <c r="B39" s="1"/>
      <c r="C39" s="1"/>
      <c r="D39" s="257"/>
      <c r="E39" s="258"/>
      <c r="F39" s="258"/>
      <c r="G39" s="1"/>
      <c r="H39" s="1" t="s">
        <v>27</v>
      </c>
      <c r="I39" s="259"/>
      <c r="J39" s="260"/>
      <c r="K39" s="261"/>
      <c r="L39" s="260"/>
      <c r="M39" s="5"/>
      <c r="N39" s="5"/>
      <c r="O39" s="5"/>
      <c r="P39" s="5"/>
      <c r="Q39" s="5"/>
      <c r="R39" s="5"/>
      <c r="S39" s="5"/>
      <c r="T39" s="5"/>
      <c r="U39" s="5"/>
      <c r="V39" s="5"/>
      <c r="W39" s="5"/>
      <c r="X39" s="5"/>
      <c r="Y39" s="5"/>
      <c r="Z39" s="5"/>
      <c r="AA39" s="5"/>
    </row>
    <row r="40" spans="1:27" ht="15" customHeight="1">
      <c r="A40" s="1" t="s">
        <v>28</v>
      </c>
      <c r="B40" s="1"/>
      <c r="C40" s="1"/>
      <c r="D40" s="257"/>
      <c r="E40" s="258"/>
      <c r="F40" s="258"/>
      <c r="G40" s="1"/>
      <c r="H40" s="1" t="s">
        <v>28</v>
      </c>
      <c r="I40" s="259"/>
      <c r="J40" s="260"/>
      <c r="K40" s="261"/>
      <c r="L40" s="260"/>
      <c r="M40" s="5"/>
      <c r="N40" s="5"/>
      <c r="O40" s="5"/>
      <c r="P40" s="5"/>
      <c r="Q40" s="5"/>
      <c r="R40" s="5"/>
      <c r="S40" s="5"/>
      <c r="T40" s="5"/>
      <c r="U40" s="5"/>
      <c r="V40" s="5"/>
      <c r="W40" s="5"/>
      <c r="X40" s="5"/>
      <c r="Y40" s="5"/>
      <c r="Z40" s="5"/>
      <c r="AA40" s="5"/>
    </row>
    <row r="41" spans="1:27" ht="22.5" customHeight="1">
      <c r="A41" s="1" t="s">
        <v>29</v>
      </c>
      <c r="B41" s="1"/>
      <c r="C41" s="1"/>
      <c r="D41" s="19"/>
      <c r="E41" s="19"/>
      <c r="F41" s="19"/>
      <c r="G41" s="1"/>
      <c r="H41" s="1" t="s">
        <v>29</v>
      </c>
      <c r="I41" s="19"/>
      <c r="J41" s="19"/>
      <c r="K41" s="248"/>
      <c r="L41" s="20"/>
      <c r="M41" s="5"/>
      <c r="N41" s="5"/>
      <c r="O41" s="5"/>
      <c r="P41" s="5"/>
      <c r="Q41" s="5"/>
      <c r="R41" s="5"/>
      <c r="S41" s="5"/>
      <c r="T41" s="5"/>
      <c r="U41" s="5"/>
      <c r="V41" s="5"/>
      <c r="W41" s="5"/>
      <c r="X41" s="5"/>
      <c r="Y41" s="5"/>
      <c r="Z41" s="5"/>
      <c r="AA41" s="5"/>
    </row>
    <row r="42" spans="1:27" ht="15" customHeight="1">
      <c r="A42" s="1"/>
      <c r="B42" s="1" t="s">
        <v>30</v>
      </c>
      <c r="C42" s="5"/>
      <c r="D42" s="1"/>
      <c r="E42" s="1"/>
      <c r="F42" s="1"/>
      <c r="G42" s="1"/>
      <c r="H42" s="1"/>
      <c r="I42" s="1"/>
      <c r="J42" s="1"/>
      <c r="K42" s="1"/>
      <c r="L42" s="5"/>
      <c r="M42" s="5"/>
      <c r="N42" s="5"/>
      <c r="O42" s="5"/>
      <c r="P42" s="5"/>
      <c r="Q42" s="5"/>
      <c r="R42" s="5"/>
      <c r="S42" s="5"/>
      <c r="T42" s="5"/>
      <c r="U42" s="5"/>
      <c r="V42" s="5"/>
      <c r="W42" s="5"/>
      <c r="X42" s="5"/>
      <c r="Y42" s="5"/>
      <c r="Z42" s="5"/>
      <c r="AA42" s="5"/>
    </row>
    <row r="43" spans="1:27" ht="18.75" customHeight="1">
      <c r="A43" s="262" t="s">
        <v>31</v>
      </c>
      <c r="B43" s="263"/>
      <c r="C43" s="263"/>
      <c r="D43" s="263"/>
      <c r="E43" s="263"/>
      <c r="F43" s="263"/>
      <c r="G43" s="263"/>
      <c r="H43" s="263"/>
      <c r="I43" s="263"/>
      <c r="J43" s="263"/>
      <c r="K43" s="263"/>
      <c r="L43" s="263"/>
      <c r="M43" s="5"/>
      <c r="N43" s="5"/>
      <c r="O43" s="5"/>
      <c r="P43" s="5"/>
      <c r="Q43" s="5"/>
      <c r="R43" s="5"/>
      <c r="S43" s="5"/>
      <c r="T43" s="5"/>
      <c r="U43" s="5"/>
      <c r="V43" s="5"/>
      <c r="W43" s="5"/>
      <c r="X43" s="5"/>
      <c r="Y43" s="5"/>
      <c r="Z43" s="5"/>
      <c r="AA43" s="5"/>
    </row>
    <row r="44" spans="1:27" ht="6" customHeight="1">
      <c r="A44" s="1"/>
      <c r="B44" s="1"/>
      <c r="C44" s="1"/>
      <c r="D44" s="1"/>
      <c r="E44" s="1"/>
      <c r="F44" s="1"/>
      <c r="G44" s="1"/>
      <c r="H44" s="1"/>
      <c r="I44" s="1"/>
      <c r="J44" s="1"/>
      <c r="K44" s="1"/>
      <c r="L44" s="5"/>
      <c r="M44" s="5"/>
      <c r="N44" s="5"/>
      <c r="O44" s="5"/>
      <c r="P44" s="5"/>
      <c r="Q44" s="5"/>
      <c r="R44" s="5"/>
      <c r="S44" s="5"/>
      <c r="T44" s="5"/>
      <c r="U44" s="5"/>
      <c r="V44" s="5"/>
      <c r="W44" s="5"/>
      <c r="X44" s="5"/>
      <c r="Y44" s="5"/>
      <c r="Z44" s="5"/>
      <c r="AA44" s="5"/>
    </row>
    <row r="45" spans="1:27" ht="15" customHeight="1">
      <c r="A45" s="5"/>
      <c r="B45" s="1"/>
      <c r="C45" s="1"/>
      <c r="D45" s="5"/>
      <c r="E45" s="15" t="s">
        <v>19</v>
      </c>
      <c r="F45" s="259"/>
      <c r="G45" s="260"/>
      <c r="H45" s="260"/>
      <c r="I45" s="260"/>
      <c r="J45" s="1"/>
      <c r="K45" s="1"/>
      <c r="L45" s="5"/>
      <c r="M45" s="5"/>
      <c r="N45" s="5"/>
      <c r="O45" s="5"/>
      <c r="P45" s="5"/>
      <c r="Q45" s="5"/>
      <c r="R45" s="5"/>
      <c r="S45" s="5"/>
      <c r="T45" s="5"/>
      <c r="U45" s="5"/>
      <c r="V45" s="5"/>
      <c r="W45" s="5"/>
      <c r="X45" s="5"/>
      <c r="Y45" s="5"/>
      <c r="Z45" s="5"/>
      <c r="AA45" s="5"/>
    </row>
    <row r="46" spans="1:27" ht="15" customHeight="1">
      <c r="A46" s="5"/>
      <c r="B46" s="1"/>
      <c r="C46" s="1"/>
      <c r="D46" s="5"/>
      <c r="E46" s="15" t="s">
        <v>20</v>
      </c>
      <c r="F46" s="259"/>
      <c r="G46" s="260"/>
      <c r="H46" s="260"/>
      <c r="I46" s="260"/>
      <c r="J46" s="1"/>
      <c r="K46" s="1"/>
      <c r="L46" s="5"/>
      <c r="M46" s="5"/>
      <c r="N46" s="5"/>
      <c r="O46" s="5"/>
      <c r="P46" s="5"/>
      <c r="Q46" s="5"/>
      <c r="R46" s="5"/>
      <c r="S46" s="5"/>
      <c r="T46" s="5"/>
      <c r="U46" s="5"/>
      <c r="V46" s="5"/>
      <c r="W46" s="5"/>
      <c r="X46" s="5"/>
      <c r="Y46" s="5"/>
      <c r="Z46" s="5"/>
      <c r="AA46" s="5"/>
    </row>
    <row r="47" spans="1:27" ht="15" customHeight="1">
      <c r="A47" s="5"/>
      <c r="B47" s="1"/>
      <c r="C47" s="1"/>
      <c r="D47" s="5"/>
      <c r="E47" s="15" t="s">
        <v>21</v>
      </c>
      <c r="F47" s="259"/>
      <c r="G47" s="260"/>
      <c r="H47" s="260"/>
      <c r="I47" s="260"/>
      <c r="J47" s="1"/>
      <c r="K47" s="1"/>
      <c r="L47" s="5"/>
      <c r="M47" s="5"/>
      <c r="N47" s="5"/>
      <c r="O47" s="5"/>
      <c r="P47" s="5"/>
      <c r="Q47" s="5"/>
      <c r="R47" s="5"/>
      <c r="S47" s="5"/>
      <c r="T47" s="5"/>
      <c r="U47" s="5"/>
      <c r="V47" s="5"/>
      <c r="W47" s="5"/>
      <c r="X47" s="5"/>
      <c r="Y47" s="5"/>
      <c r="Z47" s="5"/>
      <c r="AA47" s="5"/>
    </row>
    <row r="48" spans="1:27" ht="15" customHeight="1">
      <c r="A48" s="5"/>
      <c r="B48" s="1"/>
      <c r="C48" s="1"/>
      <c r="D48" s="5"/>
      <c r="E48" s="15" t="s">
        <v>22</v>
      </c>
      <c r="F48" s="259"/>
      <c r="G48" s="260"/>
      <c r="H48" s="260"/>
      <c r="I48" s="260"/>
      <c r="J48" s="1"/>
      <c r="K48" s="1"/>
      <c r="L48" s="5"/>
      <c r="M48" s="5"/>
      <c r="N48" s="5"/>
      <c r="O48" s="5"/>
      <c r="P48" s="5"/>
      <c r="Q48" s="5"/>
      <c r="R48" s="5"/>
      <c r="S48" s="5"/>
      <c r="T48" s="5"/>
      <c r="U48" s="5"/>
      <c r="V48" s="5"/>
      <c r="W48" s="5"/>
      <c r="X48" s="5"/>
      <c r="Y48" s="5"/>
      <c r="Z48" s="5"/>
      <c r="AA48" s="5"/>
    </row>
    <row r="49" spans="1:27" ht="15" customHeight="1">
      <c r="A49" s="5"/>
      <c r="B49" s="1"/>
      <c r="C49" s="1"/>
      <c r="D49" s="5"/>
      <c r="E49" s="15" t="s">
        <v>23</v>
      </c>
      <c r="F49" s="259"/>
      <c r="G49" s="260"/>
      <c r="H49" s="260"/>
      <c r="I49" s="260"/>
      <c r="J49" s="1"/>
      <c r="K49" s="1"/>
      <c r="L49" s="5"/>
      <c r="M49" s="5"/>
      <c r="N49" s="5"/>
      <c r="O49" s="5"/>
      <c r="P49" s="5"/>
      <c r="Q49" s="5"/>
      <c r="R49" s="5"/>
      <c r="S49" s="5"/>
      <c r="T49" s="5"/>
      <c r="U49" s="5"/>
      <c r="V49" s="5"/>
      <c r="W49" s="5"/>
      <c r="X49" s="5"/>
      <c r="Y49" s="5"/>
      <c r="Z49" s="5"/>
      <c r="AA49" s="5"/>
    </row>
    <row r="50" spans="1:27" ht="15" customHeight="1">
      <c r="A50" s="5"/>
      <c r="B50" s="1"/>
      <c r="C50" s="1"/>
      <c r="D50" s="5"/>
      <c r="E50" s="15" t="s">
        <v>24</v>
      </c>
      <c r="F50" s="259"/>
      <c r="G50" s="260"/>
      <c r="H50" s="260"/>
      <c r="I50" s="260"/>
      <c r="J50" s="1"/>
      <c r="K50" s="1"/>
      <c r="L50" s="5"/>
      <c r="M50" s="5"/>
      <c r="N50" s="5"/>
      <c r="O50" s="5"/>
      <c r="P50" s="5"/>
      <c r="Q50" s="5"/>
      <c r="R50" s="5"/>
      <c r="S50" s="5"/>
      <c r="T50" s="5"/>
      <c r="U50" s="5"/>
      <c r="V50" s="5"/>
      <c r="W50" s="5"/>
      <c r="X50" s="5"/>
      <c r="Y50" s="5"/>
      <c r="Z50" s="5"/>
      <c r="AA50" s="5"/>
    </row>
    <row r="51" spans="1:27" ht="15" customHeight="1">
      <c r="A51" s="5"/>
      <c r="B51" s="1"/>
      <c r="C51" s="1"/>
      <c r="D51" s="5"/>
      <c r="E51" s="15" t="s">
        <v>25</v>
      </c>
      <c r="F51" s="259"/>
      <c r="G51" s="260"/>
      <c r="H51" s="260"/>
      <c r="I51" s="260"/>
      <c r="J51" s="1"/>
      <c r="K51" s="1"/>
      <c r="L51" s="5"/>
      <c r="M51" s="5"/>
      <c r="N51" s="5"/>
      <c r="O51" s="5"/>
      <c r="P51" s="5"/>
      <c r="Q51" s="5"/>
      <c r="R51" s="5"/>
      <c r="S51" s="5"/>
      <c r="T51" s="5"/>
      <c r="U51" s="5"/>
      <c r="V51" s="5"/>
      <c r="W51" s="5"/>
      <c r="X51" s="5"/>
      <c r="Y51" s="5"/>
      <c r="Z51" s="5"/>
      <c r="AA51" s="5"/>
    </row>
    <row r="52" spans="1:27" ht="15" customHeight="1">
      <c r="A52" s="5"/>
      <c r="B52" s="1"/>
      <c r="C52" s="1"/>
      <c r="D52" s="5"/>
      <c r="E52" s="15" t="s">
        <v>26</v>
      </c>
      <c r="F52" s="259"/>
      <c r="G52" s="260"/>
      <c r="H52" s="260"/>
      <c r="I52" s="260"/>
      <c r="J52" s="1"/>
      <c r="K52" s="1"/>
      <c r="L52" s="5"/>
      <c r="M52" s="5"/>
      <c r="N52" s="5"/>
      <c r="O52" s="5"/>
      <c r="P52" s="5"/>
      <c r="Q52" s="5"/>
      <c r="R52" s="5"/>
      <c r="S52" s="5"/>
      <c r="T52" s="5"/>
      <c r="U52" s="5"/>
      <c r="V52" s="5"/>
      <c r="W52" s="5"/>
      <c r="X52" s="5"/>
      <c r="Y52" s="5"/>
      <c r="Z52" s="5"/>
      <c r="AA52" s="5"/>
    </row>
    <row r="53" spans="1:27" ht="15" customHeight="1">
      <c r="A53" s="5"/>
      <c r="B53" s="1"/>
      <c r="C53" s="1"/>
      <c r="D53" s="5"/>
      <c r="E53" s="15" t="s">
        <v>27</v>
      </c>
      <c r="F53" s="259"/>
      <c r="G53" s="260"/>
      <c r="H53" s="260"/>
      <c r="I53" s="260"/>
      <c r="J53" s="1"/>
      <c r="K53" s="1"/>
      <c r="L53" s="5"/>
      <c r="M53" s="5"/>
      <c r="N53" s="5"/>
      <c r="O53" s="5"/>
      <c r="P53" s="5"/>
      <c r="Q53" s="5"/>
      <c r="R53" s="5"/>
      <c r="S53" s="5"/>
      <c r="T53" s="5"/>
      <c r="U53" s="5"/>
      <c r="V53" s="5"/>
      <c r="W53" s="5"/>
      <c r="X53" s="5"/>
      <c r="Y53" s="5"/>
      <c r="Z53" s="5"/>
      <c r="AA53" s="5"/>
    </row>
    <row r="54" spans="1:27" ht="28.5" customHeight="1">
      <c r="A54" s="5"/>
      <c r="B54" s="5"/>
      <c r="C54" s="5"/>
      <c r="D54" s="5"/>
      <c r="E54" s="15" t="s">
        <v>29</v>
      </c>
      <c r="F54" s="20"/>
      <c r="G54" s="20"/>
      <c r="H54" s="20"/>
      <c r="I54" s="20"/>
      <c r="J54" s="5"/>
      <c r="K54" s="5"/>
      <c r="L54" s="5"/>
      <c r="M54" s="5"/>
      <c r="N54" s="5"/>
      <c r="O54" s="5"/>
      <c r="P54" s="5"/>
      <c r="Q54" s="5"/>
      <c r="R54" s="5"/>
      <c r="S54" s="5"/>
      <c r="T54" s="5"/>
      <c r="U54" s="5"/>
      <c r="V54" s="5"/>
      <c r="W54" s="5"/>
      <c r="X54" s="5"/>
      <c r="Y54" s="5"/>
      <c r="Z54" s="5"/>
      <c r="AA54" s="5"/>
    </row>
    <row r="55" spans="1:27" ht="19.5" customHeight="1">
      <c r="A55" s="21" t="s">
        <v>32</v>
      </c>
      <c r="B55" s="1"/>
      <c r="C55" s="1"/>
      <c r="D55" s="1"/>
      <c r="E55" s="15"/>
      <c r="F55" s="1" t="s">
        <v>33</v>
      </c>
      <c r="G55" s="1" t="s">
        <v>34</v>
      </c>
      <c r="H55" s="1"/>
      <c r="I55" s="1"/>
      <c r="J55" s="1"/>
      <c r="K55" s="1"/>
      <c r="L55" s="1"/>
      <c r="M55" s="1"/>
      <c r="N55" s="1"/>
      <c r="O55" s="1"/>
      <c r="P55" s="1"/>
      <c r="Q55" s="1"/>
      <c r="R55" s="1"/>
      <c r="S55" s="1"/>
      <c r="T55" s="1"/>
      <c r="U55" s="1"/>
      <c r="V55" s="1"/>
      <c r="W55" s="1"/>
      <c r="X55" s="1"/>
      <c r="Y55" s="1"/>
      <c r="Z55" s="1"/>
      <c r="AA55" s="1"/>
    </row>
    <row r="56" spans="1:27" ht="13.5" customHeight="1">
      <c r="A56" s="1" t="s">
        <v>35</v>
      </c>
      <c r="B56" s="1"/>
      <c r="C56" s="1"/>
      <c r="D56" s="19"/>
      <c r="E56" s="19"/>
      <c r="F56" s="1" t="s">
        <v>36</v>
      </c>
      <c r="G56" s="19"/>
      <c r="H56" s="19"/>
      <c r="I56" s="15" t="s">
        <v>37</v>
      </c>
      <c r="J56" s="19"/>
      <c r="K56" s="248"/>
      <c r="L56" s="19"/>
      <c r="M56" s="1"/>
      <c r="N56" s="1"/>
      <c r="O56" s="1"/>
      <c r="P56" s="1"/>
      <c r="Q56" s="1"/>
      <c r="R56" s="1"/>
      <c r="S56" s="1"/>
      <c r="T56" s="1"/>
      <c r="U56" s="1"/>
      <c r="V56" s="1"/>
      <c r="W56" s="1"/>
      <c r="X56" s="1"/>
      <c r="Y56" s="1"/>
      <c r="Z56" s="1"/>
      <c r="AA56" s="1"/>
    </row>
    <row r="57" spans="1:27" ht="4.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 customHeight="1">
      <c r="A58" s="21" t="s">
        <v>38</v>
      </c>
      <c r="B58" s="1"/>
      <c r="C58" s="1"/>
      <c r="D58" s="1"/>
      <c r="E58" s="1"/>
      <c r="F58" s="1"/>
      <c r="G58" s="1"/>
      <c r="H58" s="1"/>
      <c r="I58" s="15" t="s">
        <v>33</v>
      </c>
      <c r="J58" s="1" t="s">
        <v>39</v>
      </c>
      <c r="K58" s="1"/>
      <c r="L58" s="1"/>
      <c r="M58" s="1"/>
      <c r="N58" s="1"/>
      <c r="O58" s="1"/>
      <c r="P58" s="1"/>
      <c r="Q58" s="1"/>
      <c r="R58" s="1"/>
      <c r="S58" s="1"/>
      <c r="T58" s="1"/>
      <c r="U58" s="1"/>
      <c r="V58" s="1"/>
      <c r="W58" s="1"/>
      <c r="X58" s="1"/>
      <c r="Y58" s="1"/>
      <c r="Z58" s="1"/>
      <c r="AA58" s="1"/>
    </row>
    <row r="59" spans="1:27" ht="12.75"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row>
    <row r="60" spans="1:27" ht="12.75"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row>
    <row r="61" spans="1:27" ht="12.75"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row>
    <row r="62" spans="1:27" ht="6" customHeight="1">
      <c r="A62" s="1"/>
      <c r="B62" s="1"/>
      <c r="C62" s="1"/>
      <c r="D62" s="1"/>
      <c r="E62" s="1"/>
      <c r="F62" s="1"/>
      <c r="G62" s="1"/>
      <c r="H62" s="1"/>
      <c r="I62" s="1"/>
      <c r="J62" s="1"/>
      <c r="K62" s="1"/>
      <c r="L62" s="5"/>
      <c r="M62" s="5"/>
      <c r="N62" s="5"/>
      <c r="O62" s="5"/>
      <c r="P62" s="5"/>
      <c r="Q62" s="5"/>
      <c r="R62" s="5"/>
      <c r="S62" s="5"/>
      <c r="T62" s="5"/>
      <c r="U62" s="5"/>
      <c r="V62" s="5"/>
      <c r="W62" s="5"/>
      <c r="X62" s="5"/>
      <c r="Y62" s="5"/>
      <c r="Z62" s="5"/>
      <c r="AA62" s="5"/>
    </row>
    <row r="63" spans="1:27" ht="15" customHeight="1">
      <c r="A63" s="1"/>
      <c r="B63" s="1"/>
      <c r="C63" s="1"/>
      <c r="D63" s="1"/>
      <c r="E63" s="1"/>
      <c r="F63" s="1"/>
      <c r="G63" s="1"/>
      <c r="H63" s="15"/>
      <c r="I63" s="1"/>
      <c r="J63" s="1"/>
      <c r="K63" s="1"/>
      <c r="L63" s="5"/>
      <c r="M63" s="5"/>
      <c r="N63" s="5"/>
      <c r="O63" s="5"/>
      <c r="P63" s="5"/>
      <c r="Q63" s="5"/>
      <c r="R63" s="5"/>
      <c r="S63" s="5"/>
      <c r="T63" s="5"/>
      <c r="U63" s="5"/>
      <c r="V63" s="5"/>
      <c r="W63" s="5"/>
      <c r="X63" s="5"/>
      <c r="Y63" s="5"/>
      <c r="Z63" s="5"/>
      <c r="AA63" s="5"/>
    </row>
    <row r="64" spans="1:27" ht="15" customHeight="1">
      <c r="A64" s="1"/>
      <c r="B64" s="1"/>
      <c r="C64" s="1"/>
      <c r="D64" s="1"/>
      <c r="E64" s="1"/>
      <c r="F64" s="1"/>
      <c r="G64" s="1"/>
      <c r="H64" s="15"/>
      <c r="I64" s="1"/>
      <c r="J64" s="1"/>
      <c r="K64" s="1"/>
      <c r="L64" s="5"/>
      <c r="M64" s="5"/>
      <c r="N64" s="5"/>
      <c r="O64" s="5"/>
      <c r="P64" s="5"/>
      <c r="Q64" s="5"/>
      <c r="R64" s="5"/>
      <c r="S64" s="5"/>
      <c r="T64" s="5"/>
      <c r="U64" s="5"/>
      <c r="V64" s="5"/>
      <c r="W64" s="5"/>
      <c r="X64" s="5"/>
      <c r="Y64" s="5"/>
      <c r="Z64" s="5"/>
      <c r="AA64" s="5"/>
    </row>
    <row r="65" spans="1:27" ht="15" customHeight="1">
      <c r="A65" s="1"/>
      <c r="B65" s="1"/>
      <c r="C65" s="1"/>
      <c r="D65" s="1"/>
      <c r="E65" s="1"/>
      <c r="F65" s="1"/>
      <c r="G65" s="1"/>
      <c r="H65" s="15"/>
      <c r="I65" s="1"/>
      <c r="J65" s="1"/>
      <c r="K65" s="1"/>
      <c r="L65" s="5"/>
      <c r="M65" s="5"/>
      <c r="N65" s="5"/>
      <c r="O65" s="5"/>
      <c r="P65" s="5"/>
      <c r="Q65" s="5"/>
      <c r="R65" s="5"/>
      <c r="S65" s="5"/>
      <c r="T65" s="5"/>
      <c r="U65" s="5"/>
      <c r="V65" s="5"/>
      <c r="W65" s="5"/>
      <c r="X65" s="5"/>
      <c r="Y65" s="5"/>
      <c r="Z65" s="5"/>
      <c r="AA65" s="5"/>
    </row>
    <row r="66" spans="1:27" ht="15" customHeight="1">
      <c r="A66" s="1"/>
      <c r="B66" s="1"/>
      <c r="C66" s="1"/>
      <c r="D66" s="1"/>
      <c r="E66" s="1"/>
      <c r="F66" s="1"/>
      <c r="G66" s="1"/>
      <c r="H66" s="15"/>
      <c r="I66" s="1"/>
      <c r="J66" s="1"/>
      <c r="K66" s="1"/>
      <c r="L66" s="5"/>
      <c r="M66" s="5"/>
      <c r="N66" s="5"/>
      <c r="O66" s="5"/>
      <c r="P66" s="5"/>
      <c r="Q66" s="5"/>
      <c r="R66" s="5"/>
      <c r="S66" s="5"/>
      <c r="T66" s="5"/>
      <c r="U66" s="5"/>
      <c r="V66" s="5"/>
      <c r="W66" s="5"/>
      <c r="X66" s="5"/>
      <c r="Y66" s="5"/>
      <c r="Z66" s="5"/>
      <c r="AA66" s="5"/>
    </row>
    <row r="67" spans="1:27" ht="15" customHeight="1">
      <c r="A67" s="1"/>
      <c r="B67" s="1"/>
      <c r="C67" s="1"/>
      <c r="D67" s="1"/>
      <c r="E67" s="1"/>
      <c r="F67" s="1"/>
      <c r="G67" s="1"/>
      <c r="H67" s="15"/>
      <c r="I67" s="1"/>
      <c r="J67" s="1"/>
      <c r="K67" s="1"/>
      <c r="L67" s="5"/>
      <c r="M67" s="5"/>
      <c r="N67" s="5"/>
      <c r="O67" s="5"/>
      <c r="P67" s="5"/>
      <c r="Q67" s="5"/>
      <c r="R67" s="5"/>
      <c r="S67" s="5"/>
      <c r="T67" s="5"/>
      <c r="U67" s="5"/>
      <c r="V67" s="5"/>
      <c r="W67" s="5"/>
      <c r="X67" s="5"/>
      <c r="Y67" s="5"/>
      <c r="Z67" s="5"/>
      <c r="AA67" s="5"/>
    </row>
    <row r="68" spans="1:27" ht="15" customHeight="1">
      <c r="A68" s="1"/>
      <c r="B68" s="1"/>
      <c r="C68" s="1"/>
      <c r="D68" s="1"/>
      <c r="E68" s="1"/>
      <c r="F68" s="1"/>
      <c r="G68" s="1"/>
      <c r="H68" s="15"/>
      <c r="I68" s="1"/>
      <c r="J68" s="1"/>
      <c r="K68" s="1"/>
      <c r="L68" s="5"/>
      <c r="M68" s="5"/>
      <c r="N68" s="5"/>
      <c r="O68" s="5"/>
      <c r="P68" s="5"/>
      <c r="Q68" s="5"/>
      <c r="R68" s="5"/>
      <c r="S68" s="5"/>
      <c r="T68" s="5"/>
      <c r="U68" s="5"/>
      <c r="V68" s="5"/>
      <c r="W68" s="5"/>
      <c r="X68" s="5"/>
      <c r="Y68" s="5"/>
      <c r="Z68" s="5"/>
      <c r="AA68" s="5"/>
    </row>
    <row r="69" spans="1:27" ht="15" customHeight="1">
      <c r="A69" s="1"/>
      <c r="B69" s="1"/>
      <c r="C69" s="1"/>
      <c r="D69" s="1"/>
      <c r="E69" s="1"/>
      <c r="F69" s="1"/>
      <c r="G69" s="1"/>
      <c r="H69" s="1"/>
      <c r="I69" s="1"/>
      <c r="J69" s="1"/>
      <c r="K69" s="1"/>
      <c r="L69" s="5"/>
      <c r="M69" s="5"/>
      <c r="N69" s="5"/>
      <c r="O69" s="5"/>
      <c r="P69" s="5"/>
      <c r="Q69" s="5"/>
      <c r="R69" s="5"/>
      <c r="S69" s="5"/>
      <c r="T69" s="5"/>
      <c r="U69" s="5"/>
      <c r="V69" s="5"/>
      <c r="W69" s="5"/>
      <c r="X69" s="5"/>
      <c r="Y69" s="5"/>
      <c r="Z69" s="5"/>
      <c r="AA69" s="5"/>
    </row>
    <row r="70" spans="1:27" ht="6"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row>
    <row r="71" spans="1:27" ht="6"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row>
    <row r="72" spans="1:27" ht="12.7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row>
    <row r="73" spans="1:27" ht="12.7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row>
    <row r="74" spans="1:27" ht="12.7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row>
    <row r="75" spans="1:27" ht="12.7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row>
    <row r="76" spans="1:27"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row>
    <row r="77" spans="1:27"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row>
    <row r="78" spans="1:27"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row>
    <row r="79" spans="1:27"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row>
    <row r="80" spans="1:27"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row>
    <row r="81" spans="1:27"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row>
    <row r="82" spans="1:27"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row>
    <row r="83" spans="1:27"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row>
    <row r="84" spans="1:27"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row>
    <row r="85" spans="1:27"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row>
    <row r="86" spans="1:27"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row>
    <row r="87" spans="1:27"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row>
    <row r="88" spans="1:27"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row>
    <row r="89" spans="1:27"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row>
    <row r="90" spans="1:27"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row>
    <row r="91" spans="1:27"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row>
    <row r="92" spans="1:27"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row>
    <row r="93" spans="1:27"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row>
    <row r="94" spans="1:27"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27"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27"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1:27"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1:27"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1:27"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1:27"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1:27"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spans="1:27"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1:27"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1:27"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spans="1:27"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1:27"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spans="1:27"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spans="1:27"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spans="1:27"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spans="1:27"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1:27"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spans="1:27"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1:27"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spans="1:27"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spans="1:27"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spans="1:27"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spans="1:27"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spans="1:27"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spans="1:27"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spans="1:27"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1:27"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1:27"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spans="1:27"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spans="1:27"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1:27"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spans="1:27"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spans="1:27"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spans="1:27"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spans="1:27"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spans="1:27"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spans="1:27"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spans="1:27"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spans="1:27"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spans="1:27"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spans="1:27"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spans="1:27"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spans="1:27"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spans="1:27"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spans="1:27"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spans="1:27"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spans="1:27"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spans="1:27"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spans="1:27"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spans="1:27"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spans="1:27"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spans="1:27"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spans="1:27"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spans="1:27"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spans="1:27"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spans="1:27"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spans="1:27"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spans="1:27"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spans="1:27"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spans="1:27"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spans="1:27"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spans="1:27"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spans="1:27"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spans="1:27"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spans="1:27"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1:27"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1:27"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1:27"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1:27"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1:27"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1:27"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1:27"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1:27"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1:27"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1:27"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1:27"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1:27"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1:27"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1:27"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1:27"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1:27"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1:27"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1:27"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1:27"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1:27"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1:27"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1:27"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1:27"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1:27"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1:27"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1:27"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1:27"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1:27"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1:27"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1:27"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1:27"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1:27"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1:27"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1:27"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1:27"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1:27"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1:27"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1:27"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1:27"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1:27"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1:27"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1:27"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1:27"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1:27"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1:27"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1:27"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1:27"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1:27"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1:27"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1:27"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1:27"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1:27"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1:27"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1:27"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1:27"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1:27"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1:27"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1:27"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1:27"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1:27"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1:27"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1:27"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1:27"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1:27"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1:27"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1:27" ht="12.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1:27" ht="12.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1:27" ht="12.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1:27" ht="12.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1:27" ht="12.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1:27" ht="12.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1:27" ht="12.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1:27" ht="12.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1:27" ht="12.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1:27" ht="12.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1:27" ht="12.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1:27" ht="12.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1:27" ht="12.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1:27" ht="12.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1:27" ht="12.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1:27" ht="12.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1:27" ht="12.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1:27" ht="12.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1:27" ht="12.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1:27"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1:27"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1:27"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1:27"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1:27"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1:27"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1:27"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1:27"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1:2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1:27"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1:27"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1:27"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1:27"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1:27"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1:27"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1:27"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1:27"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1:27"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1:2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1:27"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1:27"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1:27"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1:27"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1:27"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1:27"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1:27"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1:27"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1:27"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1:2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1:27"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1:27"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1:27"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1:27"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1:27"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1:27"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1:27"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1:27"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1:27"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1:2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1:27"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1:27"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1:27"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1:27"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1:27"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1:27"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1:27"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1:27"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1:27"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1:27"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1:27"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1:27"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1:27"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1:27"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1:27"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1:27"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1:27"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1:27"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1:27"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1:2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1:27"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1:27"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1:27"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1:27"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1:27"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1:27"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1:27"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1:27"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1:27"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1: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1:27"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1:27"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1:27"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1:27"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1:27"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1:27"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1:27"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1:27"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1:27"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1:2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1:27"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1:27"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1:27"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1:27"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1:27"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1:27"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1:27"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1:27"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1:27"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1:2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1:27"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1:27"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1:27"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1:27"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1:27"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1:27"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1:27"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1:27"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1:27"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1:2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1:27"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1:27"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1:27"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1:27"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1:27"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1:27"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1:27"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1:27"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1:27"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1:2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1:27"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1:27"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1:27"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1:27"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1:27"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1:27"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1:27"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1:27"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1:27"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1:2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1:27"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1:27"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1:27"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1:27"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1:27"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1:27"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1:27"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1:27"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1:27"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1:2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1:27"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1:27"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1:27"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1:27"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1:27"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1:27"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1:27"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1:27"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1:27"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1:2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1:27"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1:27"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1:27"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1:27"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1:27"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1:27"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1:27"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1:27"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1:27"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1:2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1:27"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1:27"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1:27"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1:27"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1:27"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1:27"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1:27"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1:27"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1:27"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1:2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1:27"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1:27"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1:27"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1:27"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1:27"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1:27"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1:27"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1:27"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1:27"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1: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1:27"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1:27"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1:27"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1:27"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1:27"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1:27"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1:27"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1:27"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1:27"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1:2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1:27"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1:27"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1:27"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1:27"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1:27"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1:27"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1:27"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1:27"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1:27"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1:2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1:27"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1:27"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1:27"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1:27"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1:27"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1:27"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1:27"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1:27"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1:27"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1:2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spans="1:27"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spans="1:27"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spans="1:27"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spans="1:27"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spans="1:27"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spans="1:27"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spans="1:27"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spans="1:27"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spans="1:27"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spans="1:2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spans="1:27"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spans="1:27"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spans="1:27"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spans="1:27"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spans="1:27"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spans="1:27"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spans="1:27"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spans="1:27"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spans="1:27"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spans="1:2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spans="1:27"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spans="1:27"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spans="1:27"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spans="1:27"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spans="1:27"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spans="1:27"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spans="1:27"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spans="1:27"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spans="1:27"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spans="1:2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spans="1:27"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spans="1:27"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spans="1:27"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spans="1:27"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spans="1:27"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spans="1:27"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spans="1:27"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spans="1:27"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spans="1:27"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spans="1:2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spans="1:27"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spans="1:27"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spans="1:27"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spans="1:27"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spans="1:27"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spans="1:27"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spans="1:27"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spans="1:27"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spans="1:27"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spans="1:2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spans="1:27"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spans="1:27"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spans="1:27"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spans="1:27"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spans="1:27"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spans="1:27"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spans="1:27"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spans="1:27"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spans="1:27"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spans="1:2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spans="1:27"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spans="1:27"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spans="1:27"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spans="1:27"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spans="1:27"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spans="1:27"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spans="1:27"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spans="1:27"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spans="1:27"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spans="1: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spans="1:27"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spans="1:27"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spans="1:27"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spans="1:27"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spans="1:27"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spans="1:27"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spans="1:27"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spans="1:27"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spans="1:27"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spans="1:2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spans="1:27"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spans="1:27"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spans="1:27"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spans="1:27"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spans="1:27"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spans="1:27"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spans="1:27"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spans="1:27"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spans="1:27"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spans="1:2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spans="1:27"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spans="1:27"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spans="1:27"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spans="1:27"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spans="1:27"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spans="1:27"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spans="1:27"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spans="1:27"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spans="1:27"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spans="1:2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spans="1:27"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spans="1:27"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spans="1:27"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spans="1:27"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spans="1:27"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spans="1:27"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spans="1:27"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spans="1:27"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spans="1:27"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spans="1:2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spans="1:27"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spans="1:27"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spans="1:27"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spans="1:27"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spans="1:27"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spans="1:27"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spans="1:27"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spans="1:27"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spans="1:27"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spans="1:2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spans="1:27"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spans="1:27"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spans="1:27"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spans="1:27"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spans="1:27"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spans="1:27"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spans="1:27"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spans="1:27"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spans="1:27"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spans="1:2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spans="1:27"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spans="1:27"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spans="1:27"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spans="1:27"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spans="1:27"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spans="1:27"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spans="1:27"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spans="1:27"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spans="1:27"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spans="1:2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spans="1:27"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spans="1:27"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spans="1:27"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spans="1:27"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spans="1:27"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spans="1:27"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spans="1:27"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spans="1:27"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spans="1:27"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spans="1:2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spans="1:27"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spans="1:27"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spans="1:27"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spans="1:27"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spans="1:27"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spans="1:27"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spans="1:27"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spans="1:27"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spans="1:27"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spans="1:2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spans="1:27"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spans="1:27"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spans="1:27"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spans="1:27"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spans="1:27"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spans="1:27"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spans="1:27"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spans="1:27"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spans="1:27"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spans="1: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spans="1:27"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spans="1:27"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spans="1:27"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spans="1:27"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spans="1:27"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spans="1:27"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spans="1:27"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spans="1:27"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spans="1:27"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spans="1:2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spans="1:27"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spans="1:27"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spans="1:27"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spans="1:27"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spans="1:27"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spans="1:27"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spans="1:27"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spans="1:27"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spans="1:27"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spans="1:2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spans="1:27"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spans="1:27"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spans="1:27"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spans="1:27"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spans="1:27"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spans="1:27"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spans="1:27"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spans="1:27"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spans="1:27"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spans="1:2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spans="1:27"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spans="1:27"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spans="1:27"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spans="1:27"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spans="1:27"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spans="1:27"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spans="1:27"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spans="1:27"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spans="1:27"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spans="1:2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spans="1:27"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spans="1:27"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spans="1:27"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spans="1:27"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spans="1:27"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spans="1:27"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spans="1:27"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spans="1:27"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spans="1:27"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spans="1:2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spans="1:27"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spans="1:27"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spans="1:27"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spans="1:27"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spans="1:27"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spans="1:27"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spans="1:27"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spans="1:27"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spans="1:27"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spans="1:2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spans="1:27"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spans="1:27"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spans="1:27"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spans="1:27"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spans="1:27"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spans="1:27"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spans="1:27"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spans="1:27"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spans="1:27"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spans="1:2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spans="1:27"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spans="1:27"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spans="1:27"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spans="1:27"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spans="1:27"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spans="1:27"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spans="1:27"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spans="1:27"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spans="1:27"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spans="1:2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spans="1:27"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spans="1:27"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spans="1:27"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spans="1:27"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spans="1:27"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spans="1:27"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spans="1:27"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spans="1:27"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spans="1:27"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spans="1:2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spans="1:27"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spans="1:27"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spans="1:27"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spans="1:27"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spans="1:27"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spans="1:27"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spans="1:27"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spans="1:27"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spans="1:27"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spans="1: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spans="1:27"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spans="1:27"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spans="1:27"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spans="1:27"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spans="1:27"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spans="1:27"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spans="1:27"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spans="1:27"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spans="1:27"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spans="1:2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spans="1:27"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spans="1:27"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spans="1:27"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spans="1:27"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spans="1:27"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spans="1:27"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spans="1:27"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spans="1:27"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spans="1:27"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spans="1:2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spans="1:27"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spans="1:27"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spans="1:27"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spans="1:27"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spans="1:27"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spans="1:27"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spans="1:27"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spans="1:27"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spans="1:27"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spans="1:2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spans="1:27"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spans="1:27"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spans="1:27"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spans="1:27"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spans="1:27"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spans="1:27"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spans="1:27"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spans="1:27"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spans="1:27"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spans="1:2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spans="1:27"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spans="1:27"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spans="1:27"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spans="1:27"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spans="1:27"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spans="1:27"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spans="1:27"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spans="1:27"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spans="1:27"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spans="1:2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spans="1:27"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spans="1:27"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spans="1:27"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spans="1:27"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spans="1:27"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spans="1:27"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spans="1:27"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spans="1:27"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spans="1:27"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spans="1:2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spans="1:27"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spans="1:27"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spans="1:27"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spans="1:27"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spans="1:27"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spans="1:27"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spans="1:27"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spans="1:27"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spans="1:27"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spans="1:2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spans="1:27"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spans="1:27"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spans="1:27"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spans="1:27"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spans="1:27"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spans="1:27"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spans="1:27"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spans="1:27"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spans="1:27"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spans="1:2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spans="1:27"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spans="1:27"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spans="1:27"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spans="1:27"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spans="1:27"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spans="1:27"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spans="1:27"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spans="1:27"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spans="1:27"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spans="1:2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spans="1:27"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spans="1:27"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spans="1:27"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spans="1:27"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spans="1:27"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spans="1:27"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spans="1:27"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spans="1:27"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spans="1:27"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spans="1: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spans="1:27"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spans="1:27"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spans="1:27"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spans="1:27"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spans="1:27"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spans="1:27"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spans="1:27"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spans="1:27"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spans="1:27"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spans="1:2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spans="1:27"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spans="1:27"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spans="1:27"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spans="1:27"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spans="1:27"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spans="1:27"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spans="1:27"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spans="1:27"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spans="1:27"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spans="1:2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spans="1:27"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spans="1:27"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spans="1:27"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spans="1:27"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spans="1:27"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spans="1:27"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spans="1:27"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spans="1:27"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spans="1:27"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spans="1:2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spans="1:27"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spans="1:27"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spans="1:27"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spans="1:27"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spans="1:27"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spans="1:27"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spans="1:27"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spans="1:27"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spans="1:27"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spans="1:2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spans="1:27"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spans="1:27"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spans="1:27"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spans="1:27"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spans="1:27"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spans="1:27"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spans="1:27"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spans="1:27"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spans="1:27"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spans="1:2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spans="1:27"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spans="1:27"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spans="1:27"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spans="1:27"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spans="1:27"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spans="1:27"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spans="1:27"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spans="1:27"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spans="1:27"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spans="1:2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spans="1:27"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spans="1:27"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spans="1:27"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spans="1:27"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spans="1:27"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spans="1:27"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spans="1:27"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spans="1:27"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spans="1:27"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spans="1:2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spans="1:27"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spans="1:27"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spans="1:27"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spans="1:27"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spans="1:27"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spans="1:27"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spans="1:27"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spans="1:27"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spans="1:27"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spans="1:2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spans="1:27"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spans="1:27"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spans="1:27"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spans="1:27"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spans="1:27"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spans="1:27"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spans="1:27"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spans="1:27"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spans="1:27"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spans="1:2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spans="1:27"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spans="1:27"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spans="1:27"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spans="1:27"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spans="1:27"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spans="1:27"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spans="1:27"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spans="1:27"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spans="1:27"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spans="1: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spans="1:27"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spans="1:27"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spans="1:27"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spans="1:27"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spans="1:27"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spans="1:27"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spans="1:27"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spans="1:27"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spans="1:27"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spans="1:2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spans="1:27"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spans="1:27"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spans="1:27"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spans="1:27"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spans="1:27"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spans="1:27"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spans="1:27"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spans="1:27"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spans="1:27"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spans="1:2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spans="1:27"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spans="1:27"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spans="1:27"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spans="1:27"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spans="1:27"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spans="1:27"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spans="1:27"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spans="1:27"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spans="1:27"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spans="1:2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spans="1:27"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spans="1:27"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spans="1:27"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spans="1:27"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spans="1:27"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spans="1:27"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spans="1:27"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spans="1:27"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spans="1:27"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spans="1:2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spans="1:27"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spans="1:27"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spans="1:27"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spans="1:27"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spans="1:27"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spans="1:27"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spans="1:27"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spans="1:27"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spans="1:27"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spans="1:2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spans="1:27"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spans="1:27"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spans="1:27"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spans="1:27"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spans="1:27"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row r="983" spans="1:27"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row>
    <row r="984" spans="1:27"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row>
    <row r="985" spans="1:27"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row>
    <row r="986" spans="1:27"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row>
    <row r="987" spans="1:2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row>
    <row r="988" spans="1:27"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row>
    <row r="989" spans="1:27"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row>
    <row r="990" spans="1:27"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row>
    <row r="991" spans="1:27"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row>
    <row r="992" spans="1:27"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row>
    <row r="993" spans="1:27"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row>
    <row r="994" spans="1:27"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row>
    <row r="995" spans="1:27"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row>
    <row r="996" spans="1:27"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row>
    <row r="997" spans="1:27"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row>
    <row r="998" spans="1:27"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row>
    <row r="999" spans="1:27"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row>
    <row r="1000" spans="1:27"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row>
  </sheetData>
  <mergeCells count="42">
    <mergeCell ref="N16:N19"/>
    <mergeCell ref="A3:L3"/>
    <mergeCell ref="A5:L5"/>
    <mergeCell ref="A6:L6"/>
    <mergeCell ref="A7:L7"/>
    <mergeCell ref="A8:L8"/>
    <mergeCell ref="A9:L9"/>
    <mergeCell ref="A10:L10"/>
    <mergeCell ref="A11:L11"/>
    <mergeCell ref="A12:L12"/>
    <mergeCell ref="A16:L16"/>
    <mergeCell ref="A25:J25"/>
    <mergeCell ref="D31:F31"/>
    <mergeCell ref="I31:L31"/>
    <mergeCell ref="I32:L32"/>
    <mergeCell ref="I35:L35"/>
    <mergeCell ref="I36:L36"/>
    <mergeCell ref="D32:F32"/>
    <mergeCell ref="D33:F33"/>
    <mergeCell ref="I33:L33"/>
    <mergeCell ref="D34:F34"/>
    <mergeCell ref="I34:L34"/>
    <mergeCell ref="D35:F35"/>
    <mergeCell ref="D36:F36"/>
    <mergeCell ref="D37:F37"/>
    <mergeCell ref="I37:L37"/>
    <mergeCell ref="D38:F38"/>
    <mergeCell ref="I38:L38"/>
    <mergeCell ref="D39:F39"/>
    <mergeCell ref="I39:L39"/>
    <mergeCell ref="D40:F40"/>
    <mergeCell ref="F50:I50"/>
    <mergeCell ref="F51:I51"/>
    <mergeCell ref="F52:I52"/>
    <mergeCell ref="F53:I53"/>
    <mergeCell ref="I40:L40"/>
    <mergeCell ref="A43:L43"/>
    <mergeCell ref="F45:I45"/>
    <mergeCell ref="F46:I46"/>
    <mergeCell ref="F47:I47"/>
    <mergeCell ref="F48:I48"/>
    <mergeCell ref="F49:I49"/>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000"/>
  <sheetViews>
    <sheetView workbookViewId="0">
      <selection activeCell="H3" sqref="H3"/>
    </sheetView>
  </sheetViews>
  <sheetFormatPr baseColWidth="10" defaultColWidth="14.5" defaultRowHeight="15" customHeight="1"/>
  <cols>
    <col min="1" max="1" width="24" customWidth="1"/>
    <col min="2" max="2" width="15.1640625" customWidth="1"/>
    <col min="3" max="3" width="41.5" customWidth="1"/>
    <col min="4" max="4" width="18.83203125" customWidth="1"/>
    <col min="5" max="5" width="12.6640625" customWidth="1"/>
    <col min="6" max="7" width="8.83203125" customWidth="1"/>
    <col min="8" max="8" width="43.5" customWidth="1"/>
    <col min="9" max="26" width="8.83203125" customWidth="1"/>
  </cols>
  <sheetData>
    <row r="1" spans="1:8">
      <c r="A1" s="133" t="s">
        <v>212</v>
      </c>
      <c r="B1" s="135">
        <f>SUM(G4:G608)</f>
        <v>730</v>
      </c>
      <c r="C1" s="149"/>
      <c r="D1" s="149"/>
      <c r="E1" s="149"/>
      <c r="G1" s="142"/>
    </row>
    <row r="2" spans="1:8" ht="16">
      <c r="A2" s="140"/>
      <c r="B2" s="245"/>
      <c r="C2" s="245"/>
      <c r="D2" s="245"/>
      <c r="E2" s="245"/>
      <c r="G2" s="142"/>
    </row>
    <row r="3" spans="1:8">
      <c r="A3" s="147" t="s">
        <v>144</v>
      </c>
      <c r="B3" s="147" t="s">
        <v>195</v>
      </c>
      <c r="C3" s="147" t="s">
        <v>213</v>
      </c>
      <c r="D3" s="147" t="s">
        <v>197</v>
      </c>
      <c r="E3" s="147" t="s">
        <v>135</v>
      </c>
      <c r="F3" s="147" t="s">
        <v>214</v>
      </c>
      <c r="G3" s="147" t="s">
        <v>137</v>
      </c>
      <c r="H3" s="147" t="s">
        <v>215</v>
      </c>
    </row>
    <row r="4" spans="1:8">
      <c r="A4" s="139">
        <v>1</v>
      </c>
      <c r="B4" s="139" t="s">
        <v>66</v>
      </c>
      <c r="D4" s="139" t="s">
        <v>67</v>
      </c>
      <c r="E4" s="246">
        <v>50</v>
      </c>
      <c r="F4" s="139">
        <v>1</v>
      </c>
      <c r="G4" s="142">
        <f t="shared" ref="G4:G13" si="0">E4*F4</f>
        <v>50</v>
      </c>
    </row>
    <row r="5" spans="1:8">
      <c r="A5" s="139">
        <v>2</v>
      </c>
      <c r="B5" s="139" t="s">
        <v>68</v>
      </c>
      <c r="D5" s="139" t="s">
        <v>67</v>
      </c>
      <c r="E5" s="246">
        <v>10</v>
      </c>
      <c r="F5" s="139">
        <v>3</v>
      </c>
      <c r="G5" s="142">
        <f t="shared" si="0"/>
        <v>30</v>
      </c>
    </row>
    <row r="6" spans="1:8">
      <c r="A6" s="139">
        <v>3</v>
      </c>
      <c r="B6" s="139" t="s">
        <v>66</v>
      </c>
      <c r="D6" s="139" t="s">
        <v>67</v>
      </c>
      <c r="E6" s="246">
        <v>50</v>
      </c>
      <c r="F6" s="139">
        <v>1</v>
      </c>
      <c r="G6" s="142">
        <f t="shared" si="0"/>
        <v>50</v>
      </c>
    </row>
    <row r="7" spans="1:8">
      <c r="A7" s="139">
        <v>3</v>
      </c>
      <c r="B7" s="139" t="s">
        <v>69</v>
      </c>
      <c r="D7" s="139" t="s">
        <v>70</v>
      </c>
      <c r="E7" s="246">
        <v>300</v>
      </c>
      <c r="F7" s="139">
        <v>2</v>
      </c>
      <c r="G7" s="142">
        <f t="shared" si="0"/>
        <v>600</v>
      </c>
    </row>
    <row r="8" spans="1:8">
      <c r="E8" s="246"/>
      <c r="G8" s="142">
        <f t="shared" si="0"/>
        <v>0</v>
      </c>
    </row>
    <row r="9" spans="1:8">
      <c r="E9" s="246"/>
      <c r="G9" s="142">
        <f t="shared" si="0"/>
        <v>0</v>
      </c>
    </row>
    <row r="10" spans="1:8">
      <c r="E10" s="246"/>
      <c r="G10" s="142">
        <f t="shared" si="0"/>
        <v>0</v>
      </c>
    </row>
    <row r="11" spans="1:8">
      <c r="E11" s="246"/>
      <c r="G11" s="142">
        <f t="shared" si="0"/>
        <v>0</v>
      </c>
    </row>
    <row r="12" spans="1:8">
      <c r="E12" s="246"/>
      <c r="G12" s="142">
        <f t="shared" si="0"/>
        <v>0</v>
      </c>
    </row>
    <row r="13" spans="1:8">
      <c r="E13" s="246"/>
      <c r="G13" s="142">
        <f t="shared" si="0"/>
        <v>0</v>
      </c>
    </row>
    <row r="14" spans="1:8">
      <c r="E14" s="142"/>
    </row>
    <row r="15" spans="1:8">
      <c r="E15" s="142"/>
    </row>
    <row r="16" spans="1:8">
      <c r="E16" s="142"/>
    </row>
    <row r="17" spans="5:5">
      <c r="E17" s="142"/>
    </row>
    <row r="18" spans="5:5">
      <c r="E18" s="142"/>
    </row>
    <row r="19" spans="5:5">
      <c r="E19" s="142"/>
    </row>
    <row r="20" spans="5:5">
      <c r="E20" s="142"/>
    </row>
    <row r="21" spans="5:5" ht="15.75" customHeight="1">
      <c r="E21" s="142"/>
    </row>
    <row r="22" spans="5:5" ht="15.75" customHeight="1">
      <c r="E22" s="142"/>
    </row>
    <row r="23" spans="5:5" ht="15.75" customHeight="1">
      <c r="E23" s="142"/>
    </row>
    <row r="24" spans="5:5" ht="15.75" customHeight="1">
      <c r="E24" s="142"/>
    </row>
    <row r="25" spans="5:5" ht="15.75" customHeight="1">
      <c r="E25" s="142"/>
    </row>
    <row r="26" spans="5:5" ht="15.75" customHeight="1">
      <c r="E26" s="142"/>
    </row>
    <row r="27" spans="5:5" ht="15.75" customHeight="1">
      <c r="E27" s="142"/>
    </row>
    <row r="28" spans="5:5" ht="15.75" customHeight="1">
      <c r="E28" s="142"/>
    </row>
    <row r="29" spans="5:5" ht="15.75" customHeight="1">
      <c r="E29" s="142"/>
    </row>
    <row r="30" spans="5:5" ht="15.75" customHeight="1">
      <c r="E30" s="142"/>
    </row>
    <row r="31" spans="5:5" ht="15.75" customHeight="1">
      <c r="E31" s="142"/>
    </row>
    <row r="32" spans="5:5" ht="15.75" customHeight="1">
      <c r="E32" s="142"/>
    </row>
    <row r="33" spans="5:5" ht="15.75" customHeight="1">
      <c r="E33" s="142"/>
    </row>
    <row r="34" spans="5:5" ht="15.75" customHeight="1">
      <c r="E34" s="142"/>
    </row>
    <row r="35" spans="5:5" ht="15.75" customHeight="1">
      <c r="E35" s="142"/>
    </row>
    <row r="36" spans="5:5" ht="15.75" customHeight="1">
      <c r="E36" s="142"/>
    </row>
    <row r="37" spans="5:5" ht="15.75" customHeight="1">
      <c r="E37" s="142"/>
    </row>
    <row r="38" spans="5:5" ht="15.75" customHeight="1">
      <c r="E38" s="142"/>
    </row>
    <row r="39" spans="5:5" ht="15.75" customHeight="1">
      <c r="E39" s="142"/>
    </row>
    <row r="40" spans="5:5" ht="15.75" customHeight="1">
      <c r="E40" s="142"/>
    </row>
    <row r="41" spans="5:5" ht="15.75" customHeight="1">
      <c r="E41" s="142"/>
    </row>
    <row r="42" spans="5:5" ht="15.75" customHeight="1">
      <c r="E42" s="142"/>
    </row>
    <row r="43" spans="5:5" ht="15.75" customHeight="1">
      <c r="E43" s="142"/>
    </row>
    <row r="44" spans="5:5" ht="15.75" customHeight="1">
      <c r="E44" s="142"/>
    </row>
    <row r="45" spans="5:5" ht="15.75" customHeight="1">
      <c r="E45" s="142"/>
    </row>
    <row r="46" spans="5:5" ht="15.75" customHeight="1">
      <c r="E46" s="142"/>
    </row>
    <row r="47" spans="5:5" ht="15.75" customHeight="1">
      <c r="E47" s="142"/>
    </row>
    <row r="48" spans="5:5" ht="15.75" customHeight="1">
      <c r="E48" s="142"/>
    </row>
    <row r="49" spans="5:5" ht="15.75" customHeight="1">
      <c r="E49" s="142"/>
    </row>
    <row r="50" spans="5:5" ht="15.75" customHeight="1">
      <c r="E50" s="142"/>
    </row>
    <row r="51" spans="5:5" ht="15.75" customHeight="1">
      <c r="E51" s="142"/>
    </row>
    <row r="52" spans="5:5" ht="15.75" customHeight="1">
      <c r="E52" s="142"/>
    </row>
    <row r="53" spans="5:5" ht="15.75" customHeight="1">
      <c r="E53" s="142"/>
    </row>
    <row r="54" spans="5:5" ht="15.75" customHeight="1">
      <c r="E54" s="142"/>
    </row>
    <row r="55" spans="5:5" ht="15.75" customHeight="1">
      <c r="E55" s="142"/>
    </row>
    <row r="56" spans="5:5" ht="15.75" customHeight="1">
      <c r="E56" s="142"/>
    </row>
    <row r="57" spans="5:5" ht="15.75" customHeight="1">
      <c r="E57" s="142"/>
    </row>
    <row r="58" spans="5:5" ht="15.75" customHeight="1">
      <c r="E58" s="142"/>
    </row>
    <row r="59" spans="5:5" ht="15.75" customHeight="1">
      <c r="E59" s="142"/>
    </row>
    <row r="60" spans="5:5" ht="15.75" customHeight="1">
      <c r="E60" s="142"/>
    </row>
    <row r="61" spans="5:5" ht="15.75" customHeight="1">
      <c r="E61" s="142"/>
    </row>
    <row r="62" spans="5:5" ht="15.75" customHeight="1">
      <c r="E62" s="142"/>
    </row>
    <row r="63" spans="5:5" ht="15.75" customHeight="1">
      <c r="E63" s="142"/>
    </row>
    <row r="64" spans="5:5" ht="15.75" customHeight="1">
      <c r="E64" s="142"/>
    </row>
    <row r="65" spans="5:5" ht="15.75" customHeight="1">
      <c r="E65" s="142"/>
    </row>
    <row r="66" spans="5:5" ht="15.75" customHeight="1">
      <c r="E66" s="142"/>
    </row>
    <row r="67" spans="5:5" ht="15.75" customHeight="1">
      <c r="E67" s="142"/>
    </row>
    <row r="68" spans="5:5" ht="15.75" customHeight="1">
      <c r="E68" s="142"/>
    </row>
    <row r="69" spans="5:5" ht="15.75" customHeight="1">
      <c r="E69" s="142"/>
    </row>
    <row r="70" spans="5:5" ht="15.75" customHeight="1">
      <c r="E70" s="142"/>
    </row>
    <row r="71" spans="5:5" ht="15.75" customHeight="1">
      <c r="E71" s="142"/>
    </row>
    <row r="72" spans="5:5" ht="15.75" customHeight="1">
      <c r="E72" s="142"/>
    </row>
    <row r="73" spans="5:5" ht="15.75" customHeight="1">
      <c r="E73" s="142"/>
    </row>
    <row r="74" spans="5:5" ht="15.75" customHeight="1">
      <c r="E74" s="142"/>
    </row>
    <row r="75" spans="5:5" ht="15.75" customHeight="1">
      <c r="E75" s="142"/>
    </row>
    <row r="76" spans="5:5" ht="15.75" customHeight="1">
      <c r="E76" s="142"/>
    </row>
    <row r="77" spans="5:5" ht="15.75" customHeight="1">
      <c r="E77" s="142"/>
    </row>
    <row r="78" spans="5:5" ht="15.75" customHeight="1">
      <c r="E78" s="142"/>
    </row>
    <row r="79" spans="5:5" ht="15.75" customHeight="1">
      <c r="E79" s="142"/>
    </row>
    <row r="80" spans="5:5" ht="15.75" customHeight="1">
      <c r="E80" s="142"/>
    </row>
    <row r="81" spans="5:5" ht="15.75" customHeight="1">
      <c r="E81" s="142"/>
    </row>
    <row r="82" spans="5:5" ht="15.75" customHeight="1">
      <c r="E82" s="142"/>
    </row>
    <row r="83" spans="5:5" ht="15.75" customHeight="1">
      <c r="E83" s="142"/>
    </row>
    <row r="84" spans="5:5" ht="15.75" customHeight="1">
      <c r="E84" s="142"/>
    </row>
    <row r="85" spans="5:5" ht="15.75" customHeight="1">
      <c r="E85" s="142"/>
    </row>
    <row r="86" spans="5:5" ht="15.75" customHeight="1">
      <c r="E86" s="142"/>
    </row>
    <row r="87" spans="5:5" ht="15.75" customHeight="1">
      <c r="E87" s="142"/>
    </row>
    <row r="88" spans="5:5" ht="15.75" customHeight="1">
      <c r="E88" s="142"/>
    </row>
    <row r="89" spans="5:5" ht="15.75" customHeight="1">
      <c r="E89" s="142"/>
    </row>
    <row r="90" spans="5:5" ht="15.75" customHeight="1">
      <c r="E90" s="142"/>
    </row>
    <row r="91" spans="5:5" ht="15.75" customHeight="1">
      <c r="E91" s="142"/>
    </row>
    <row r="92" spans="5:5" ht="15.75" customHeight="1">
      <c r="E92" s="142"/>
    </row>
    <row r="93" spans="5:5" ht="15.75" customHeight="1">
      <c r="E93" s="142"/>
    </row>
    <row r="94" spans="5:5" ht="15.75" customHeight="1">
      <c r="E94" s="142"/>
    </row>
    <row r="95" spans="5:5" ht="15.75" customHeight="1">
      <c r="E95" s="142"/>
    </row>
    <row r="96" spans="5:5" ht="15.75" customHeight="1">
      <c r="E96" s="142"/>
    </row>
    <row r="97" spans="5:5" ht="15.75" customHeight="1">
      <c r="E97" s="142"/>
    </row>
    <row r="98" spans="5:5" ht="15.75" customHeight="1">
      <c r="E98" s="142"/>
    </row>
    <row r="99" spans="5:5" ht="15.75" customHeight="1">
      <c r="E99" s="142"/>
    </row>
    <row r="100" spans="5:5" ht="15.75" customHeight="1">
      <c r="E100" s="142"/>
    </row>
    <row r="101" spans="5:5" ht="15.75" customHeight="1">
      <c r="E101" s="142"/>
    </row>
    <row r="102" spans="5:5" ht="15.75" customHeight="1">
      <c r="E102" s="142"/>
    </row>
    <row r="103" spans="5:5" ht="15.75" customHeight="1">
      <c r="E103" s="142"/>
    </row>
    <row r="104" spans="5:5" ht="15.75" customHeight="1">
      <c r="E104" s="142"/>
    </row>
    <row r="105" spans="5:5" ht="15.75" customHeight="1">
      <c r="E105" s="142"/>
    </row>
    <row r="106" spans="5:5" ht="15.75" customHeight="1">
      <c r="E106" s="142"/>
    </row>
    <row r="107" spans="5:5" ht="15.75" customHeight="1">
      <c r="E107" s="142"/>
    </row>
    <row r="108" spans="5:5" ht="15.75" customHeight="1">
      <c r="E108" s="142"/>
    </row>
    <row r="109" spans="5:5" ht="15.75" customHeight="1">
      <c r="E109" s="142"/>
    </row>
    <row r="110" spans="5:5" ht="15.75" customHeight="1">
      <c r="E110" s="142"/>
    </row>
    <row r="111" spans="5:5" ht="15.75" customHeight="1">
      <c r="E111" s="142"/>
    </row>
    <row r="112" spans="5:5" ht="15.75" customHeight="1">
      <c r="E112" s="142"/>
    </row>
    <row r="113" spans="5:5" ht="15.75" customHeight="1">
      <c r="E113" s="142"/>
    </row>
    <row r="114" spans="5:5" ht="15.75" customHeight="1">
      <c r="E114" s="142"/>
    </row>
    <row r="115" spans="5:5" ht="15.75" customHeight="1">
      <c r="E115" s="142"/>
    </row>
    <row r="116" spans="5:5" ht="15.75" customHeight="1">
      <c r="E116" s="142"/>
    </row>
    <row r="117" spans="5:5" ht="15.75" customHeight="1">
      <c r="E117" s="142"/>
    </row>
    <row r="118" spans="5:5" ht="15.75" customHeight="1">
      <c r="E118" s="142"/>
    </row>
    <row r="119" spans="5:5" ht="15.75" customHeight="1">
      <c r="E119" s="142"/>
    </row>
    <row r="120" spans="5:5" ht="15.75" customHeight="1">
      <c r="E120" s="142"/>
    </row>
    <row r="121" spans="5:5" ht="15.75" customHeight="1">
      <c r="E121" s="142"/>
    </row>
    <row r="122" spans="5:5" ht="15.75" customHeight="1">
      <c r="E122" s="142"/>
    </row>
    <row r="123" spans="5:5" ht="15.75" customHeight="1">
      <c r="E123" s="142"/>
    </row>
    <row r="124" spans="5:5" ht="15.75" customHeight="1">
      <c r="E124" s="142"/>
    </row>
    <row r="125" spans="5:5" ht="15.75" customHeight="1">
      <c r="E125" s="142"/>
    </row>
    <row r="126" spans="5:5" ht="15.75" customHeight="1">
      <c r="E126" s="142"/>
    </row>
    <row r="127" spans="5:5" ht="15.75" customHeight="1">
      <c r="E127" s="142"/>
    </row>
    <row r="128" spans="5:5" ht="15.75" customHeight="1">
      <c r="E128" s="142"/>
    </row>
    <row r="129" spans="5:5" ht="15.75" customHeight="1">
      <c r="E129" s="142"/>
    </row>
    <row r="130" spans="5:5" ht="15.75" customHeight="1">
      <c r="E130" s="142"/>
    </row>
    <row r="131" spans="5:5" ht="15.75" customHeight="1">
      <c r="E131" s="142"/>
    </row>
    <row r="132" spans="5:5" ht="15.75" customHeight="1">
      <c r="E132" s="142"/>
    </row>
    <row r="133" spans="5:5" ht="15.75" customHeight="1">
      <c r="E133" s="142"/>
    </row>
    <row r="134" spans="5:5" ht="15.75" customHeight="1">
      <c r="E134" s="142"/>
    </row>
    <row r="135" spans="5:5" ht="15.75" customHeight="1">
      <c r="E135" s="142"/>
    </row>
    <row r="136" spans="5:5" ht="15.75" customHeight="1">
      <c r="E136" s="142"/>
    </row>
    <row r="137" spans="5:5" ht="15.75" customHeight="1">
      <c r="E137" s="142"/>
    </row>
    <row r="138" spans="5:5" ht="15.75" customHeight="1">
      <c r="E138" s="142"/>
    </row>
    <row r="139" spans="5:5" ht="15.75" customHeight="1">
      <c r="E139" s="142"/>
    </row>
    <row r="140" spans="5:5" ht="15.75" customHeight="1">
      <c r="E140" s="142"/>
    </row>
    <row r="141" spans="5:5" ht="15.75" customHeight="1">
      <c r="E141" s="142"/>
    </row>
    <row r="142" spans="5:5" ht="15.75" customHeight="1">
      <c r="E142" s="142"/>
    </row>
    <row r="143" spans="5:5" ht="15.75" customHeight="1">
      <c r="E143" s="142"/>
    </row>
    <row r="144" spans="5:5" ht="15.75" customHeight="1">
      <c r="E144" s="142"/>
    </row>
    <row r="145" spans="5:5" ht="15.75" customHeight="1">
      <c r="E145" s="142"/>
    </row>
    <row r="146" spans="5:5" ht="15.75" customHeight="1">
      <c r="E146" s="142"/>
    </row>
    <row r="147" spans="5:5" ht="15.75" customHeight="1">
      <c r="E147" s="142"/>
    </row>
    <row r="148" spans="5:5" ht="15.75" customHeight="1">
      <c r="E148" s="142"/>
    </row>
    <row r="149" spans="5:5" ht="15.75" customHeight="1">
      <c r="E149" s="142"/>
    </row>
    <row r="150" spans="5:5" ht="15.75" customHeight="1">
      <c r="E150" s="142"/>
    </row>
    <row r="151" spans="5:5" ht="15.75" customHeight="1">
      <c r="E151" s="142"/>
    </row>
    <row r="152" spans="5:5" ht="15.75" customHeight="1">
      <c r="E152" s="142"/>
    </row>
    <row r="153" spans="5:5" ht="15.75" customHeight="1">
      <c r="E153" s="142"/>
    </row>
    <row r="154" spans="5:5" ht="15.75" customHeight="1">
      <c r="E154" s="142"/>
    </row>
    <row r="155" spans="5:5" ht="15.75" customHeight="1">
      <c r="E155" s="142"/>
    </row>
    <row r="156" spans="5:5" ht="15.75" customHeight="1">
      <c r="E156" s="142"/>
    </row>
    <row r="157" spans="5:5" ht="15.75" customHeight="1">
      <c r="E157" s="142"/>
    </row>
    <row r="158" spans="5:5" ht="15.75" customHeight="1">
      <c r="E158" s="142"/>
    </row>
    <row r="159" spans="5:5" ht="15.75" customHeight="1">
      <c r="E159" s="142"/>
    </row>
    <row r="160" spans="5:5" ht="15.75" customHeight="1">
      <c r="E160" s="142"/>
    </row>
    <row r="161" spans="5:5" ht="15.75" customHeight="1">
      <c r="E161" s="142"/>
    </row>
    <row r="162" spans="5:5" ht="15.75" customHeight="1">
      <c r="E162" s="142"/>
    </row>
    <row r="163" spans="5:5" ht="15.75" customHeight="1">
      <c r="E163" s="142"/>
    </row>
    <row r="164" spans="5:5" ht="15.75" customHeight="1">
      <c r="E164" s="142"/>
    </row>
    <row r="165" spans="5:5" ht="15.75" customHeight="1">
      <c r="E165" s="142"/>
    </row>
    <row r="166" spans="5:5" ht="15.75" customHeight="1">
      <c r="E166" s="142"/>
    </row>
    <row r="167" spans="5:5" ht="15.75" customHeight="1">
      <c r="E167" s="142"/>
    </row>
    <row r="168" spans="5:5" ht="15.75" customHeight="1">
      <c r="E168" s="142"/>
    </row>
    <row r="169" spans="5:5" ht="15.75" customHeight="1">
      <c r="E169" s="142"/>
    </row>
    <row r="170" spans="5:5" ht="15.75" customHeight="1">
      <c r="E170" s="142"/>
    </row>
    <row r="171" spans="5:5" ht="15.75" customHeight="1">
      <c r="E171" s="142"/>
    </row>
    <row r="172" spans="5:5" ht="15.75" customHeight="1">
      <c r="E172" s="142"/>
    </row>
    <row r="173" spans="5:5" ht="15.75" customHeight="1">
      <c r="E173" s="142"/>
    </row>
    <row r="174" spans="5:5" ht="15.75" customHeight="1">
      <c r="E174" s="142"/>
    </row>
    <row r="175" spans="5:5" ht="15.75" customHeight="1">
      <c r="E175" s="142"/>
    </row>
    <row r="176" spans="5:5" ht="15.75" customHeight="1">
      <c r="E176" s="142"/>
    </row>
    <row r="177" spans="5:5" ht="15.75" customHeight="1">
      <c r="E177" s="142"/>
    </row>
    <row r="178" spans="5:5" ht="15.75" customHeight="1">
      <c r="E178" s="142"/>
    </row>
    <row r="179" spans="5:5" ht="15.75" customHeight="1">
      <c r="E179" s="142"/>
    </row>
    <row r="180" spans="5:5" ht="15.75" customHeight="1">
      <c r="E180" s="142"/>
    </row>
    <row r="181" spans="5:5" ht="15.75" customHeight="1">
      <c r="E181" s="142"/>
    </row>
    <row r="182" spans="5:5" ht="15.75" customHeight="1">
      <c r="E182" s="142"/>
    </row>
    <row r="183" spans="5:5" ht="15.75" customHeight="1">
      <c r="E183" s="142"/>
    </row>
    <row r="184" spans="5:5" ht="15.75" customHeight="1">
      <c r="E184" s="142"/>
    </row>
    <row r="185" spans="5:5" ht="15.75" customHeight="1">
      <c r="E185" s="142"/>
    </row>
    <row r="186" spans="5:5" ht="15.75" customHeight="1">
      <c r="E186" s="142"/>
    </row>
    <row r="187" spans="5:5" ht="15.75" customHeight="1">
      <c r="E187" s="142"/>
    </row>
    <row r="188" spans="5:5" ht="15.75" customHeight="1">
      <c r="E188" s="142"/>
    </row>
    <row r="189" spans="5:5" ht="15.75" customHeight="1">
      <c r="E189" s="142"/>
    </row>
    <row r="190" spans="5:5" ht="15.75" customHeight="1">
      <c r="E190" s="142"/>
    </row>
    <row r="191" spans="5:5" ht="15.75" customHeight="1">
      <c r="E191" s="142"/>
    </row>
    <row r="192" spans="5:5" ht="15.75" customHeight="1">
      <c r="E192" s="142"/>
    </row>
    <row r="193" spans="5:5" ht="15.75" customHeight="1">
      <c r="E193" s="142"/>
    </row>
    <row r="194" spans="5:5" ht="15.75" customHeight="1">
      <c r="E194" s="142"/>
    </row>
    <row r="195" spans="5:5" ht="15.75" customHeight="1">
      <c r="E195" s="142"/>
    </row>
    <row r="196" spans="5:5" ht="15.75" customHeight="1">
      <c r="E196" s="142"/>
    </row>
    <row r="197" spans="5:5" ht="15.75" customHeight="1">
      <c r="E197" s="142"/>
    </row>
    <row r="198" spans="5:5" ht="15.75" customHeight="1">
      <c r="E198" s="142"/>
    </row>
    <row r="199" spans="5:5" ht="15.75" customHeight="1">
      <c r="E199" s="142"/>
    </row>
    <row r="200" spans="5:5" ht="15.75" customHeight="1">
      <c r="E200" s="142"/>
    </row>
    <row r="201" spans="5:5" ht="15.75" customHeight="1">
      <c r="E201" s="142"/>
    </row>
    <row r="202" spans="5:5" ht="15.75" customHeight="1">
      <c r="E202" s="142"/>
    </row>
    <row r="203" spans="5:5" ht="15.75" customHeight="1">
      <c r="E203" s="142"/>
    </row>
    <row r="204" spans="5:5" ht="15.75" customHeight="1">
      <c r="E204" s="142"/>
    </row>
    <row r="205" spans="5:5" ht="15.75" customHeight="1">
      <c r="E205" s="142"/>
    </row>
    <row r="206" spans="5:5" ht="15.75" customHeight="1">
      <c r="E206" s="142"/>
    </row>
    <row r="207" spans="5:5" ht="15.75" customHeight="1">
      <c r="E207" s="142"/>
    </row>
    <row r="208" spans="5:5" ht="15.75" customHeight="1">
      <c r="E208" s="142"/>
    </row>
    <row r="209" spans="5:5" ht="15.75" customHeight="1">
      <c r="E209" s="142"/>
    </row>
    <row r="210" spans="5:5" ht="15.75" customHeight="1">
      <c r="E210" s="142"/>
    </row>
    <row r="211" spans="5:5" ht="15.75" customHeight="1">
      <c r="E211" s="142"/>
    </row>
    <row r="212" spans="5:5" ht="15.75" customHeight="1">
      <c r="E212" s="142"/>
    </row>
    <row r="213" spans="5:5" ht="15.75" customHeight="1">
      <c r="E213" s="142"/>
    </row>
    <row r="214" spans="5:5" ht="15.75" customHeight="1">
      <c r="E214" s="142"/>
    </row>
    <row r="215" spans="5:5" ht="15.75" customHeight="1">
      <c r="E215" s="142"/>
    </row>
    <row r="216" spans="5:5" ht="15.75" customHeight="1">
      <c r="E216" s="142"/>
    </row>
    <row r="217" spans="5:5" ht="15.75" customHeight="1">
      <c r="E217" s="142"/>
    </row>
    <row r="218" spans="5:5" ht="15.75" customHeight="1">
      <c r="E218" s="142"/>
    </row>
    <row r="219" spans="5:5" ht="15.75" customHeight="1">
      <c r="E219" s="142"/>
    </row>
    <row r="220" spans="5:5" ht="15.75" customHeight="1">
      <c r="E220" s="142"/>
    </row>
    <row r="221" spans="5:5" ht="15.75" customHeight="1">
      <c r="E221" s="142"/>
    </row>
    <row r="222" spans="5:5" ht="15.75" customHeight="1">
      <c r="E222" s="142"/>
    </row>
    <row r="223" spans="5:5" ht="15.75" customHeight="1">
      <c r="E223" s="142"/>
    </row>
    <row r="224" spans="5:5" ht="15.75" customHeight="1">
      <c r="E224" s="142"/>
    </row>
    <row r="225" spans="5:5" ht="15.75" customHeight="1">
      <c r="E225" s="142"/>
    </row>
    <row r="226" spans="5:5" ht="15.75" customHeight="1">
      <c r="E226" s="142"/>
    </row>
    <row r="227" spans="5:5" ht="15.75" customHeight="1">
      <c r="E227" s="142"/>
    </row>
    <row r="228" spans="5:5" ht="15.75" customHeight="1">
      <c r="E228" s="142"/>
    </row>
    <row r="229" spans="5:5" ht="15.75" customHeight="1">
      <c r="E229" s="142"/>
    </row>
    <row r="230" spans="5:5" ht="15.75" customHeight="1">
      <c r="E230" s="142"/>
    </row>
    <row r="231" spans="5:5" ht="15.75" customHeight="1">
      <c r="E231" s="142"/>
    </row>
    <row r="232" spans="5:5" ht="15.75" customHeight="1">
      <c r="E232" s="142"/>
    </row>
    <row r="233" spans="5:5" ht="15.75" customHeight="1">
      <c r="E233" s="142"/>
    </row>
    <row r="234" spans="5:5" ht="15.75" customHeight="1">
      <c r="E234" s="142"/>
    </row>
    <row r="235" spans="5:5" ht="15.75" customHeight="1">
      <c r="E235" s="142"/>
    </row>
    <row r="236" spans="5:5" ht="15.75" customHeight="1">
      <c r="E236" s="142"/>
    </row>
    <row r="237" spans="5:5" ht="15.75" customHeight="1">
      <c r="E237" s="142"/>
    </row>
    <row r="238" spans="5:5" ht="15.75" customHeight="1">
      <c r="E238" s="142"/>
    </row>
    <row r="239" spans="5:5" ht="15.75" customHeight="1">
      <c r="E239" s="142"/>
    </row>
    <row r="240" spans="5:5" ht="15.75" customHeight="1">
      <c r="E240" s="142"/>
    </row>
    <row r="241" spans="5:5" ht="15.75" customHeight="1">
      <c r="E241" s="142"/>
    </row>
    <row r="242" spans="5:5" ht="15.75" customHeight="1">
      <c r="E242" s="142"/>
    </row>
    <row r="243" spans="5:5" ht="15.75" customHeight="1">
      <c r="E243" s="142"/>
    </row>
    <row r="244" spans="5:5" ht="15.75" customHeight="1">
      <c r="E244" s="142"/>
    </row>
    <row r="245" spans="5:5" ht="15.75" customHeight="1">
      <c r="E245" s="142"/>
    </row>
    <row r="246" spans="5:5" ht="15.75" customHeight="1">
      <c r="E246" s="142"/>
    </row>
    <row r="247" spans="5:5" ht="15.75" customHeight="1">
      <c r="E247" s="142"/>
    </row>
    <row r="248" spans="5:5" ht="15.75" customHeight="1">
      <c r="E248" s="142"/>
    </row>
    <row r="249" spans="5:5" ht="15.75" customHeight="1">
      <c r="E249" s="142"/>
    </row>
    <row r="250" spans="5:5" ht="15.75" customHeight="1">
      <c r="E250" s="142"/>
    </row>
    <row r="251" spans="5:5" ht="15.75" customHeight="1">
      <c r="E251" s="142"/>
    </row>
    <row r="252" spans="5:5" ht="15.75" customHeight="1">
      <c r="E252" s="142"/>
    </row>
    <row r="253" spans="5:5" ht="15.75" customHeight="1">
      <c r="E253" s="142"/>
    </row>
    <row r="254" spans="5:5" ht="15.75" customHeight="1">
      <c r="E254" s="142"/>
    </row>
    <row r="255" spans="5:5" ht="15.75" customHeight="1">
      <c r="E255" s="142"/>
    </row>
    <row r="256" spans="5:5" ht="15.75" customHeight="1">
      <c r="E256" s="142"/>
    </row>
    <row r="257" spans="5:5" ht="15.75" customHeight="1">
      <c r="E257" s="142"/>
    </row>
    <row r="258" spans="5:5" ht="15.75" customHeight="1">
      <c r="E258" s="142"/>
    </row>
    <row r="259" spans="5:5" ht="15.75" customHeight="1">
      <c r="E259" s="142"/>
    </row>
    <row r="260" spans="5:5" ht="15.75" customHeight="1">
      <c r="E260" s="142"/>
    </row>
    <row r="261" spans="5:5" ht="15.75" customHeight="1">
      <c r="E261" s="142"/>
    </row>
    <row r="262" spans="5:5" ht="15.75" customHeight="1">
      <c r="E262" s="142"/>
    </row>
    <row r="263" spans="5:5" ht="15.75" customHeight="1">
      <c r="E263" s="142"/>
    </row>
    <row r="264" spans="5:5" ht="15.75" customHeight="1">
      <c r="E264" s="142"/>
    </row>
    <row r="265" spans="5:5" ht="15.75" customHeight="1">
      <c r="E265" s="142"/>
    </row>
    <row r="266" spans="5:5" ht="15.75" customHeight="1">
      <c r="E266" s="142"/>
    </row>
    <row r="267" spans="5:5" ht="15.75" customHeight="1">
      <c r="E267" s="142"/>
    </row>
    <row r="268" spans="5:5" ht="15.75" customHeight="1">
      <c r="E268" s="142"/>
    </row>
    <row r="269" spans="5:5" ht="15.75" customHeight="1">
      <c r="E269" s="142"/>
    </row>
    <row r="270" spans="5:5" ht="15.75" customHeight="1">
      <c r="E270" s="142"/>
    </row>
    <row r="271" spans="5:5" ht="15.75" customHeight="1">
      <c r="E271" s="142"/>
    </row>
    <row r="272" spans="5:5" ht="15.75" customHeight="1">
      <c r="E272" s="142"/>
    </row>
    <row r="273" spans="5:5" ht="15.75" customHeight="1">
      <c r="E273" s="142"/>
    </row>
    <row r="274" spans="5:5" ht="15.75" customHeight="1">
      <c r="E274" s="142"/>
    </row>
    <row r="275" spans="5:5" ht="15.75" customHeight="1">
      <c r="E275" s="142"/>
    </row>
    <row r="276" spans="5:5" ht="15.75" customHeight="1">
      <c r="E276" s="142"/>
    </row>
    <row r="277" spans="5:5" ht="15.75" customHeight="1">
      <c r="E277" s="142"/>
    </row>
    <row r="278" spans="5:5" ht="15.75" customHeight="1">
      <c r="E278" s="142"/>
    </row>
    <row r="279" spans="5:5" ht="15.75" customHeight="1">
      <c r="E279" s="142"/>
    </row>
    <row r="280" spans="5:5" ht="15.75" customHeight="1">
      <c r="E280" s="142"/>
    </row>
    <row r="281" spans="5:5" ht="15.75" customHeight="1">
      <c r="E281" s="142"/>
    </row>
    <row r="282" spans="5:5" ht="15.75" customHeight="1">
      <c r="E282" s="142"/>
    </row>
    <row r="283" spans="5:5" ht="15.75" customHeight="1">
      <c r="E283" s="142"/>
    </row>
    <row r="284" spans="5:5" ht="15.75" customHeight="1">
      <c r="E284" s="142"/>
    </row>
    <row r="285" spans="5:5" ht="15.75" customHeight="1">
      <c r="E285" s="142"/>
    </row>
    <row r="286" spans="5:5" ht="15.75" customHeight="1">
      <c r="E286" s="142"/>
    </row>
    <row r="287" spans="5:5" ht="15.75" customHeight="1">
      <c r="E287" s="142"/>
    </row>
    <row r="288" spans="5:5" ht="15.75" customHeight="1">
      <c r="E288" s="142"/>
    </row>
    <row r="289" spans="5:5" ht="15.75" customHeight="1">
      <c r="E289" s="142"/>
    </row>
    <row r="290" spans="5:5" ht="15.75" customHeight="1">
      <c r="E290" s="142"/>
    </row>
    <row r="291" spans="5:5" ht="15.75" customHeight="1">
      <c r="E291" s="142"/>
    </row>
    <row r="292" spans="5:5" ht="15.75" customHeight="1">
      <c r="E292" s="142"/>
    </row>
    <row r="293" spans="5:5" ht="15.75" customHeight="1">
      <c r="E293" s="142"/>
    </row>
    <row r="294" spans="5:5" ht="15.75" customHeight="1">
      <c r="E294" s="142"/>
    </row>
    <row r="295" spans="5:5" ht="15.75" customHeight="1">
      <c r="E295" s="142"/>
    </row>
    <row r="296" spans="5:5" ht="15.75" customHeight="1">
      <c r="E296" s="142"/>
    </row>
    <row r="297" spans="5:5" ht="15.75" customHeight="1">
      <c r="E297" s="142"/>
    </row>
    <row r="298" spans="5:5" ht="15.75" customHeight="1">
      <c r="E298" s="142"/>
    </row>
    <row r="299" spans="5:5" ht="15.75" customHeight="1">
      <c r="E299" s="142"/>
    </row>
    <row r="300" spans="5:5" ht="15.75" customHeight="1">
      <c r="E300" s="142"/>
    </row>
    <row r="301" spans="5:5" ht="15.75" customHeight="1">
      <c r="E301" s="142"/>
    </row>
    <row r="302" spans="5:5" ht="15.75" customHeight="1">
      <c r="E302" s="142"/>
    </row>
    <row r="303" spans="5:5" ht="15.75" customHeight="1">
      <c r="E303" s="142"/>
    </row>
    <row r="304" spans="5:5" ht="15.75" customHeight="1">
      <c r="E304" s="142"/>
    </row>
    <row r="305" spans="5:5" ht="15.75" customHeight="1">
      <c r="E305" s="142"/>
    </row>
    <row r="306" spans="5:5" ht="15.75" customHeight="1">
      <c r="E306" s="142"/>
    </row>
    <row r="307" spans="5:5" ht="15.75" customHeight="1">
      <c r="E307" s="142"/>
    </row>
    <row r="308" spans="5:5" ht="15.75" customHeight="1">
      <c r="E308" s="142"/>
    </row>
    <row r="309" spans="5:5" ht="15.75" customHeight="1">
      <c r="E309" s="142"/>
    </row>
    <row r="310" spans="5:5" ht="15.75" customHeight="1">
      <c r="E310" s="142"/>
    </row>
    <row r="311" spans="5:5" ht="15.75" customHeight="1">
      <c r="E311" s="142"/>
    </row>
    <row r="312" spans="5:5" ht="15.75" customHeight="1">
      <c r="E312" s="142"/>
    </row>
    <row r="313" spans="5:5" ht="15.75" customHeight="1">
      <c r="E313" s="142"/>
    </row>
    <row r="314" spans="5:5" ht="15.75" customHeight="1">
      <c r="E314" s="142"/>
    </row>
    <row r="315" spans="5:5" ht="15.75" customHeight="1">
      <c r="E315" s="142"/>
    </row>
    <row r="316" spans="5:5" ht="15.75" customHeight="1">
      <c r="E316" s="142"/>
    </row>
    <row r="317" spans="5:5" ht="15.75" customHeight="1">
      <c r="E317" s="142"/>
    </row>
    <row r="318" spans="5:5" ht="15.75" customHeight="1">
      <c r="E318" s="142"/>
    </row>
    <row r="319" spans="5:5" ht="15.75" customHeight="1">
      <c r="E319" s="142"/>
    </row>
    <row r="320" spans="5:5" ht="15.75" customHeight="1">
      <c r="E320" s="142"/>
    </row>
    <row r="321" spans="5:5" ht="15.75" customHeight="1">
      <c r="E321" s="142"/>
    </row>
    <row r="322" spans="5:5" ht="15.75" customHeight="1">
      <c r="E322" s="142"/>
    </row>
    <row r="323" spans="5:5" ht="15.75" customHeight="1">
      <c r="E323" s="142"/>
    </row>
    <row r="324" spans="5:5" ht="15.75" customHeight="1">
      <c r="E324" s="142"/>
    </row>
    <row r="325" spans="5:5" ht="15.75" customHeight="1">
      <c r="E325" s="142"/>
    </row>
    <row r="326" spans="5:5" ht="15.75" customHeight="1">
      <c r="E326" s="142"/>
    </row>
    <row r="327" spans="5:5" ht="15.75" customHeight="1">
      <c r="E327" s="142"/>
    </row>
    <row r="328" spans="5:5" ht="15.75" customHeight="1">
      <c r="E328" s="142"/>
    </row>
    <row r="329" spans="5:5" ht="15.75" customHeight="1">
      <c r="E329" s="142"/>
    </row>
    <row r="330" spans="5:5" ht="15.75" customHeight="1">
      <c r="E330" s="142"/>
    </row>
    <row r="331" spans="5:5" ht="15.75" customHeight="1">
      <c r="E331" s="142"/>
    </row>
    <row r="332" spans="5:5" ht="15.75" customHeight="1">
      <c r="E332" s="142"/>
    </row>
    <row r="333" spans="5:5" ht="15.75" customHeight="1">
      <c r="E333" s="142"/>
    </row>
    <row r="334" spans="5:5" ht="15.75" customHeight="1">
      <c r="E334" s="142"/>
    </row>
    <row r="335" spans="5:5" ht="15.75" customHeight="1">
      <c r="E335" s="142"/>
    </row>
    <row r="336" spans="5:5" ht="15.75" customHeight="1">
      <c r="E336" s="142"/>
    </row>
    <row r="337" spans="5:5" ht="15.75" customHeight="1">
      <c r="E337" s="142"/>
    </row>
    <row r="338" spans="5:5" ht="15.75" customHeight="1">
      <c r="E338" s="142"/>
    </row>
    <row r="339" spans="5:5" ht="15.75" customHeight="1">
      <c r="E339" s="142"/>
    </row>
    <row r="340" spans="5:5" ht="15.75" customHeight="1">
      <c r="E340" s="142"/>
    </row>
    <row r="341" spans="5:5" ht="15.75" customHeight="1">
      <c r="E341" s="142"/>
    </row>
    <row r="342" spans="5:5" ht="15.75" customHeight="1">
      <c r="E342" s="142"/>
    </row>
    <row r="343" spans="5:5" ht="15.75" customHeight="1">
      <c r="E343" s="142"/>
    </row>
    <row r="344" spans="5:5" ht="15.75" customHeight="1">
      <c r="E344" s="142"/>
    </row>
    <row r="345" spans="5:5" ht="15.75" customHeight="1">
      <c r="E345" s="142"/>
    </row>
    <row r="346" spans="5:5" ht="15.75" customHeight="1">
      <c r="E346" s="142"/>
    </row>
    <row r="347" spans="5:5" ht="15.75" customHeight="1">
      <c r="E347" s="142"/>
    </row>
    <row r="348" spans="5:5" ht="15.75" customHeight="1">
      <c r="E348" s="142"/>
    </row>
    <row r="349" spans="5:5" ht="15.75" customHeight="1">
      <c r="E349" s="142"/>
    </row>
    <row r="350" spans="5:5" ht="15.75" customHeight="1">
      <c r="E350" s="142"/>
    </row>
    <row r="351" spans="5:5" ht="15.75" customHeight="1">
      <c r="E351" s="142"/>
    </row>
    <row r="352" spans="5:5" ht="15.75" customHeight="1">
      <c r="E352" s="142"/>
    </row>
    <row r="353" spans="5:5" ht="15.75" customHeight="1">
      <c r="E353" s="142"/>
    </row>
    <row r="354" spans="5:5" ht="15.75" customHeight="1">
      <c r="E354" s="142"/>
    </row>
    <row r="355" spans="5:5" ht="15.75" customHeight="1">
      <c r="E355" s="142"/>
    </row>
    <row r="356" spans="5:5" ht="15.75" customHeight="1">
      <c r="E356" s="142"/>
    </row>
    <row r="357" spans="5:5" ht="15.75" customHeight="1">
      <c r="E357" s="142"/>
    </row>
    <row r="358" spans="5:5" ht="15.75" customHeight="1">
      <c r="E358" s="142"/>
    </row>
    <row r="359" spans="5:5" ht="15.75" customHeight="1">
      <c r="E359" s="142"/>
    </row>
    <row r="360" spans="5:5" ht="15.75" customHeight="1">
      <c r="E360" s="142"/>
    </row>
    <row r="361" spans="5:5" ht="15.75" customHeight="1">
      <c r="E361" s="142"/>
    </row>
    <row r="362" spans="5:5" ht="15.75" customHeight="1">
      <c r="E362" s="142"/>
    </row>
    <row r="363" spans="5:5" ht="15.75" customHeight="1">
      <c r="E363" s="142"/>
    </row>
    <row r="364" spans="5:5" ht="15.75" customHeight="1">
      <c r="E364" s="142"/>
    </row>
    <row r="365" spans="5:5" ht="15.75" customHeight="1">
      <c r="E365" s="142"/>
    </row>
    <row r="366" spans="5:5" ht="15.75" customHeight="1">
      <c r="E366" s="142"/>
    </row>
    <row r="367" spans="5:5" ht="15.75" customHeight="1">
      <c r="E367" s="142"/>
    </row>
    <row r="368" spans="5:5" ht="15.75" customHeight="1">
      <c r="E368" s="142"/>
    </row>
    <row r="369" spans="5:5" ht="15.75" customHeight="1">
      <c r="E369" s="142"/>
    </row>
    <row r="370" spans="5:5" ht="15.75" customHeight="1">
      <c r="E370" s="142"/>
    </row>
    <row r="371" spans="5:5" ht="15.75" customHeight="1">
      <c r="E371" s="142"/>
    </row>
    <row r="372" spans="5:5" ht="15.75" customHeight="1">
      <c r="E372" s="142"/>
    </row>
    <row r="373" spans="5:5" ht="15.75" customHeight="1">
      <c r="E373" s="142"/>
    </row>
    <row r="374" spans="5:5" ht="15.75" customHeight="1">
      <c r="E374" s="142"/>
    </row>
    <row r="375" spans="5:5" ht="15.75" customHeight="1">
      <c r="E375" s="142"/>
    </row>
    <row r="376" spans="5:5" ht="15.75" customHeight="1">
      <c r="E376" s="142"/>
    </row>
    <row r="377" spans="5:5" ht="15.75" customHeight="1">
      <c r="E377" s="142"/>
    </row>
    <row r="378" spans="5:5" ht="15.75" customHeight="1">
      <c r="E378" s="142"/>
    </row>
    <row r="379" spans="5:5" ht="15.75" customHeight="1">
      <c r="E379" s="142"/>
    </row>
    <row r="380" spans="5:5" ht="15.75" customHeight="1">
      <c r="E380" s="142"/>
    </row>
    <row r="381" spans="5:5" ht="15.75" customHeight="1">
      <c r="E381" s="142"/>
    </row>
    <row r="382" spans="5:5" ht="15.75" customHeight="1">
      <c r="E382" s="142"/>
    </row>
    <row r="383" spans="5:5" ht="15.75" customHeight="1">
      <c r="E383" s="142"/>
    </row>
    <row r="384" spans="5:5" ht="15.75" customHeight="1">
      <c r="E384" s="142"/>
    </row>
    <row r="385" spans="5:5" ht="15.75" customHeight="1">
      <c r="E385" s="142"/>
    </row>
    <row r="386" spans="5:5" ht="15.75" customHeight="1">
      <c r="E386" s="142"/>
    </row>
    <row r="387" spans="5:5" ht="15.75" customHeight="1">
      <c r="E387" s="142"/>
    </row>
    <row r="388" spans="5:5" ht="15.75" customHeight="1">
      <c r="E388" s="142"/>
    </row>
    <row r="389" spans="5:5" ht="15.75" customHeight="1">
      <c r="E389" s="142"/>
    </row>
    <row r="390" spans="5:5" ht="15.75" customHeight="1">
      <c r="E390" s="142"/>
    </row>
    <row r="391" spans="5:5" ht="15.75" customHeight="1">
      <c r="E391" s="142"/>
    </row>
    <row r="392" spans="5:5" ht="15.75" customHeight="1">
      <c r="E392" s="142"/>
    </row>
    <row r="393" spans="5:5" ht="15.75" customHeight="1">
      <c r="E393" s="142"/>
    </row>
    <row r="394" spans="5:5" ht="15.75" customHeight="1">
      <c r="E394" s="142"/>
    </row>
    <row r="395" spans="5:5" ht="15.75" customHeight="1">
      <c r="E395" s="142"/>
    </row>
    <row r="396" spans="5:5" ht="15.75" customHeight="1">
      <c r="E396" s="142"/>
    </row>
    <row r="397" spans="5:5" ht="15.75" customHeight="1">
      <c r="E397" s="142"/>
    </row>
    <row r="398" spans="5:5" ht="15.75" customHeight="1">
      <c r="E398" s="142"/>
    </row>
    <row r="399" spans="5:5" ht="15.75" customHeight="1">
      <c r="E399" s="142"/>
    </row>
    <row r="400" spans="5:5" ht="15.75" customHeight="1">
      <c r="E400" s="142"/>
    </row>
    <row r="401" spans="5:5" ht="15.75" customHeight="1">
      <c r="E401" s="142"/>
    </row>
    <row r="402" spans="5:5" ht="15.75" customHeight="1">
      <c r="E402" s="142"/>
    </row>
    <row r="403" spans="5:5" ht="15.75" customHeight="1">
      <c r="E403" s="142"/>
    </row>
    <row r="404" spans="5:5" ht="15.75" customHeight="1">
      <c r="E404" s="142"/>
    </row>
    <row r="405" spans="5:5" ht="15.75" customHeight="1">
      <c r="E405" s="142"/>
    </row>
    <row r="406" spans="5:5" ht="15.75" customHeight="1">
      <c r="E406" s="142"/>
    </row>
    <row r="407" spans="5:5" ht="15.75" customHeight="1">
      <c r="E407" s="142"/>
    </row>
    <row r="408" spans="5:5" ht="15.75" customHeight="1">
      <c r="E408" s="142"/>
    </row>
    <row r="409" spans="5:5" ht="15.75" customHeight="1">
      <c r="E409" s="142"/>
    </row>
    <row r="410" spans="5:5" ht="15.75" customHeight="1">
      <c r="E410" s="142"/>
    </row>
    <row r="411" spans="5:5" ht="15.75" customHeight="1">
      <c r="E411" s="142"/>
    </row>
    <row r="412" spans="5:5" ht="15.75" customHeight="1">
      <c r="E412" s="142"/>
    </row>
    <row r="413" spans="5:5" ht="15.75" customHeight="1">
      <c r="E413" s="142"/>
    </row>
    <row r="414" spans="5:5" ht="15.75" customHeight="1">
      <c r="E414" s="142"/>
    </row>
    <row r="415" spans="5:5" ht="15.75" customHeight="1">
      <c r="E415" s="142"/>
    </row>
    <row r="416" spans="5:5" ht="15.75" customHeight="1">
      <c r="E416" s="142"/>
    </row>
    <row r="417" spans="5:5" ht="15.75" customHeight="1">
      <c r="E417" s="142"/>
    </row>
    <row r="418" spans="5:5" ht="15.75" customHeight="1">
      <c r="E418" s="142"/>
    </row>
    <row r="419" spans="5:5" ht="15.75" customHeight="1">
      <c r="E419" s="142"/>
    </row>
    <row r="420" spans="5:5" ht="15.75" customHeight="1">
      <c r="E420" s="142"/>
    </row>
    <row r="421" spans="5:5" ht="15.75" customHeight="1">
      <c r="E421" s="142"/>
    </row>
    <row r="422" spans="5:5" ht="15.75" customHeight="1">
      <c r="E422" s="142"/>
    </row>
    <row r="423" spans="5:5" ht="15.75" customHeight="1">
      <c r="E423" s="142"/>
    </row>
    <row r="424" spans="5:5" ht="15.75" customHeight="1">
      <c r="E424" s="142"/>
    </row>
    <row r="425" spans="5:5" ht="15.75" customHeight="1">
      <c r="E425" s="142"/>
    </row>
    <row r="426" spans="5:5" ht="15.75" customHeight="1">
      <c r="E426" s="142"/>
    </row>
    <row r="427" spans="5:5" ht="15.75" customHeight="1">
      <c r="E427" s="142"/>
    </row>
    <row r="428" spans="5:5" ht="15.75" customHeight="1">
      <c r="E428" s="142"/>
    </row>
    <row r="429" spans="5:5" ht="15.75" customHeight="1">
      <c r="E429" s="142"/>
    </row>
    <row r="430" spans="5:5" ht="15.75" customHeight="1">
      <c r="E430" s="142"/>
    </row>
    <row r="431" spans="5:5" ht="15.75" customHeight="1">
      <c r="E431" s="142"/>
    </row>
    <row r="432" spans="5:5" ht="15.75" customHeight="1">
      <c r="E432" s="142"/>
    </row>
    <row r="433" spans="5:5" ht="15.75" customHeight="1">
      <c r="E433" s="142"/>
    </row>
    <row r="434" spans="5:5" ht="15.75" customHeight="1">
      <c r="E434" s="142"/>
    </row>
    <row r="435" spans="5:5" ht="15.75" customHeight="1">
      <c r="E435" s="142"/>
    </row>
    <row r="436" spans="5:5" ht="15.75" customHeight="1">
      <c r="E436" s="142"/>
    </row>
    <row r="437" spans="5:5" ht="15.75" customHeight="1">
      <c r="E437" s="142"/>
    </row>
    <row r="438" spans="5:5" ht="15.75" customHeight="1">
      <c r="E438" s="142"/>
    </row>
    <row r="439" spans="5:5" ht="15.75" customHeight="1">
      <c r="E439" s="142"/>
    </row>
    <row r="440" spans="5:5" ht="15.75" customHeight="1">
      <c r="E440" s="142"/>
    </row>
    <row r="441" spans="5:5" ht="15.75" customHeight="1">
      <c r="E441" s="142"/>
    </row>
    <row r="442" spans="5:5" ht="15.75" customHeight="1">
      <c r="E442" s="142"/>
    </row>
    <row r="443" spans="5:5" ht="15.75" customHeight="1">
      <c r="E443" s="142"/>
    </row>
    <row r="444" spans="5:5" ht="15.75" customHeight="1">
      <c r="E444" s="142"/>
    </row>
    <row r="445" spans="5:5" ht="15.75" customHeight="1">
      <c r="E445" s="142"/>
    </row>
    <row r="446" spans="5:5" ht="15.75" customHeight="1">
      <c r="E446" s="142"/>
    </row>
    <row r="447" spans="5:5" ht="15.75" customHeight="1">
      <c r="E447" s="142"/>
    </row>
    <row r="448" spans="5:5" ht="15.75" customHeight="1">
      <c r="E448" s="142"/>
    </row>
    <row r="449" spans="5:5" ht="15.75" customHeight="1">
      <c r="E449" s="142"/>
    </row>
    <row r="450" spans="5:5" ht="15.75" customHeight="1">
      <c r="E450" s="142"/>
    </row>
    <row r="451" spans="5:5" ht="15.75" customHeight="1">
      <c r="E451" s="142"/>
    </row>
    <row r="452" spans="5:5" ht="15.75" customHeight="1">
      <c r="E452" s="142"/>
    </row>
    <row r="453" spans="5:5" ht="15.75" customHeight="1">
      <c r="E453" s="142"/>
    </row>
    <row r="454" spans="5:5" ht="15.75" customHeight="1">
      <c r="E454" s="142"/>
    </row>
    <row r="455" spans="5:5" ht="15.75" customHeight="1">
      <c r="E455" s="142"/>
    </row>
    <row r="456" spans="5:5" ht="15.75" customHeight="1">
      <c r="E456" s="142"/>
    </row>
    <row r="457" spans="5:5" ht="15.75" customHeight="1">
      <c r="E457" s="142"/>
    </row>
    <row r="458" spans="5:5" ht="15.75" customHeight="1">
      <c r="E458" s="142"/>
    </row>
    <row r="459" spans="5:5" ht="15.75" customHeight="1">
      <c r="E459" s="142"/>
    </row>
    <row r="460" spans="5:5" ht="15.75" customHeight="1">
      <c r="E460" s="142"/>
    </row>
    <row r="461" spans="5:5" ht="15.75" customHeight="1">
      <c r="E461" s="142"/>
    </row>
    <row r="462" spans="5:5" ht="15.75" customHeight="1">
      <c r="E462" s="142"/>
    </row>
    <row r="463" spans="5:5" ht="15.75" customHeight="1">
      <c r="E463" s="142"/>
    </row>
    <row r="464" spans="5:5" ht="15.75" customHeight="1">
      <c r="E464" s="142"/>
    </row>
    <row r="465" spans="5:5" ht="15.75" customHeight="1">
      <c r="E465" s="142"/>
    </row>
    <row r="466" spans="5:5" ht="15.75" customHeight="1">
      <c r="E466" s="142"/>
    </row>
    <row r="467" spans="5:5" ht="15.75" customHeight="1">
      <c r="E467" s="142"/>
    </row>
    <row r="468" spans="5:5" ht="15.75" customHeight="1">
      <c r="E468" s="142"/>
    </row>
    <row r="469" spans="5:5" ht="15.75" customHeight="1">
      <c r="E469" s="142"/>
    </row>
    <row r="470" spans="5:5" ht="15.75" customHeight="1">
      <c r="E470" s="142"/>
    </row>
    <row r="471" spans="5:5" ht="15.75" customHeight="1">
      <c r="E471" s="142"/>
    </row>
    <row r="472" spans="5:5" ht="15.75" customHeight="1">
      <c r="E472" s="142"/>
    </row>
    <row r="473" spans="5:5" ht="15.75" customHeight="1">
      <c r="E473" s="142"/>
    </row>
    <row r="474" spans="5:5" ht="15.75" customHeight="1">
      <c r="E474" s="142"/>
    </row>
    <row r="475" spans="5:5" ht="15.75" customHeight="1">
      <c r="E475" s="142"/>
    </row>
    <row r="476" spans="5:5" ht="15.75" customHeight="1">
      <c r="E476" s="142"/>
    </row>
    <row r="477" spans="5:5" ht="15.75" customHeight="1">
      <c r="E477" s="142"/>
    </row>
    <row r="478" spans="5:5" ht="15.75" customHeight="1">
      <c r="E478" s="142"/>
    </row>
    <row r="479" spans="5:5" ht="15.75" customHeight="1">
      <c r="E479" s="142"/>
    </row>
    <row r="480" spans="5:5" ht="15.75" customHeight="1">
      <c r="E480" s="142"/>
    </row>
    <row r="481" spans="5:5" ht="15.75" customHeight="1">
      <c r="E481" s="142"/>
    </row>
    <row r="482" spans="5:5" ht="15.75" customHeight="1">
      <c r="E482" s="142"/>
    </row>
    <row r="483" spans="5:5" ht="15.75" customHeight="1">
      <c r="E483" s="142"/>
    </row>
    <row r="484" spans="5:5" ht="15.75" customHeight="1">
      <c r="E484" s="142"/>
    </row>
    <row r="485" spans="5:5" ht="15.75" customHeight="1">
      <c r="E485" s="142"/>
    </row>
    <row r="486" spans="5:5" ht="15.75" customHeight="1">
      <c r="E486" s="142"/>
    </row>
    <row r="487" spans="5:5" ht="15.75" customHeight="1">
      <c r="E487" s="142"/>
    </row>
    <row r="488" spans="5:5" ht="15.75" customHeight="1">
      <c r="E488" s="142"/>
    </row>
    <row r="489" spans="5:5" ht="15.75" customHeight="1">
      <c r="E489" s="142"/>
    </row>
    <row r="490" spans="5:5" ht="15.75" customHeight="1">
      <c r="E490" s="142"/>
    </row>
    <row r="491" spans="5:5" ht="15.75" customHeight="1">
      <c r="E491" s="142"/>
    </row>
    <row r="492" spans="5:5" ht="15.75" customHeight="1">
      <c r="E492" s="142"/>
    </row>
    <row r="493" spans="5:5" ht="15.75" customHeight="1">
      <c r="E493" s="142"/>
    </row>
    <row r="494" spans="5:5" ht="15.75" customHeight="1">
      <c r="E494" s="142"/>
    </row>
    <row r="495" spans="5:5" ht="15.75" customHeight="1">
      <c r="E495" s="142"/>
    </row>
    <row r="496" spans="5:5" ht="15.75" customHeight="1">
      <c r="E496" s="142"/>
    </row>
    <row r="497" spans="5:5" ht="15.75" customHeight="1">
      <c r="E497" s="142"/>
    </row>
    <row r="498" spans="5:5" ht="15.75" customHeight="1">
      <c r="E498" s="142"/>
    </row>
    <row r="499" spans="5:5" ht="15.75" customHeight="1">
      <c r="E499" s="142"/>
    </row>
    <row r="500" spans="5:5" ht="15.75" customHeight="1">
      <c r="E500" s="142"/>
    </row>
    <row r="501" spans="5:5" ht="15.75" customHeight="1">
      <c r="E501" s="142"/>
    </row>
    <row r="502" spans="5:5" ht="15.75" customHeight="1">
      <c r="E502" s="142"/>
    </row>
    <row r="503" spans="5:5" ht="15.75" customHeight="1">
      <c r="E503" s="142"/>
    </row>
    <row r="504" spans="5:5" ht="15.75" customHeight="1">
      <c r="E504" s="142"/>
    </row>
    <row r="505" spans="5:5" ht="15.75" customHeight="1">
      <c r="E505" s="142"/>
    </row>
    <row r="506" spans="5:5" ht="15.75" customHeight="1">
      <c r="E506" s="142"/>
    </row>
    <row r="507" spans="5:5" ht="15.75" customHeight="1">
      <c r="E507" s="142"/>
    </row>
    <row r="508" spans="5:5" ht="15.75" customHeight="1">
      <c r="E508" s="142"/>
    </row>
    <row r="509" spans="5:5" ht="15.75" customHeight="1">
      <c r="E509" s="142"/>
    </row>
    <row r="510" spans="5:5" ht="15.75" customHeight="1">
      <c r="E510" s="142"/>
    </row>
    <row r="511" spans="5:5" ht="15.75" customHeight="1">
      <c r="E511" s="142"/>
    </row>
    <row r="512" spans="5:5" ht="15.75" customHeight="1">
      <c r="E512" s="142"/>
    </row>
    <row r="513" spans="5:5" ht="15.75" customHeight="1">
      <c r="E513" s="142"/>
    </row>
    <row r="514" spans="5:5" ht="15.75" customHeight="1">
      <c r="E514" s="142"/>
    </row>
    <row r="515" spans="5:5" ht="15.75" customHeight="1">
      <c r="E515" s="142"/>
    </row>
    <row r="516" spans="5:5" ht="15.75" customHeight="1">
      <c r="E516" s="142"/>
    </row>
    <row r="517" spans="5:5" ht="15.75" customHeight="1">
      <c r="E517" s="142"/>
    </row>
    <row r="518" spans="5:5" ht="15.75" customHeight="1">
      <c r="E518" s="142"/>
    </row>
    <row r="519" spans="5:5" ht="15.75" customHeight="1">
      <c r="E519" s="142"/>
    </row>
    <row r="520" spans="5:5" ht="15.75" customHeight="1">
      <c r="E520" s="142"/>
    </row>
    <row r="521" spans="5:5" ht="15.75" customHeight="1">
      <c r="E521" s="142"/>
    </row>
    <row r="522" spans="5:5" ht="15.75" customHeight="1">
      <c r="E522" s="142"/>
    </row>
    <row r="523" spans="5:5" ht="15.75" customHeight="1">
      <c r="E523" s="142"/>
    </row>
    <row r="524" spans="5:5" ht="15.75" customHeight="1">
      <c r="E524" s="142"/>
    </row>
    <row r="525" spans="5:5" ht="15.75" customHeight="1">
      <c r="E525" s="142"/>
    </row>
    <row r="526" spans="5:5" ht="15.75" customHeight="1">
      <c r="E526" s="142"/>
    </row>
    <row r="527" spans="5:5" ht="15.75" customHeight="1">
      <c r="E527" s="142"/>
    </row>
    <row r="528" spans="5:5" ht="15.75" customHeight="1">
      <c r="E528" s="142"/>
    </row>
    <row r="529" spans="5:5" ht="15.75" customHeight="1">
      <c r="E529" s="142"/>
    </row>
    <row r="530" spans="5:5" ht="15.75" customHeight="1">
      <c r="E530" s="142"/>
    </row>
    <row r="531" spans="5:5" ht="15.75" customHeight="1">
      <c r="E531" s="142"/>
    </row>
    <row r="532" spans="5:5" ht="15.75" customHeight="1">
      <c r="E532" s="142"/>
    </row>
    <row r="533" spans="5:5" ht="15.75" customHeight="1">
      <c r="E533" s="142"/>
    </row>
    <row r="534" spans="5:5" ht="15.75" customHeight="1">
      <c r="E534" s="142"/>
    </row>
    <row r="535" spans="5:5" ht="15.75" customHeight="1">
      <c r="E535" s="142"/>
    </row>
    <row r="536" spans="5:5" ht="15.75" customHeight="1">
      <c r="E536" s="142"/>
    </row>
    <row r="537" spans="5:5" ht="15.75" customHeight="1">
      <c r="E537" s="142"/>
    </row>
    <row r="538" spans="5:5" ht="15.75" customHeight="1">
      <c r="E538" s="142"/>
    </row>
    <row r="539" spans="5:5" ht="15.75" customHeight="1">
      <c r="E539" s="142"/>
    </row>
    <row r="540" spans="5:5" ht="15.75" customHeight="1">
      <c r="E540" s="142"/>
    </row>
    <row r="541" spans="5:5" ht="15.75" customHeight="1">
      <c r="E541" s="142"/>
    </row>
    <row r="542" spans="5:5" ht="15.75" customHeight="1">
      <c r="E542" s="142"/>
    </row>
    <row r="543" spans="5:5" ht="15.75" customHeight="1">
      <c r="E543" s="142"/>
    </row>
    <row r="544" spans="5:5" ht="15.75" customHeight="1">
      <c r="E544" s="142"/>
    </row>
    <row r="545" spans="5:5" ht="15.75" customHeight="1">
      <c r="E545" s="142"/>
    </row>
    <row r="546" spans="5:5" ht="15.75" customHeight="1">
      <c r="E546" s="142"/>
    </row>
    <row r="547" spans="5:5" ht="15.75" customHeight="1">
      <c r="E547" s="142"/>
    </row>
    <row r="548" spans="5:5" ht="15.75" customHeight="1">
      <c r="E548" s="142"/>
    </row>
    <row r="549" spans="5:5" ht="15.75" customHeight="1">
      <c r="E549" s="142"/>
    </row>
    <row r="550" spans="5:5" ht="15.75" customHeight="1">
      <c r="E550" s="142"/>
    </row>
    <row r="551" spans="5:5" ht="15.75" customHeight="1">
      <c r="E551" s="142"/>
    </row>
    <row r="552" spans="5:5" ht="15.75" customHeight="1">
      <c r="E552" s="142"/>
    </row>
    <row r="553" spans="5:5" ht="15.75" customHeight="1">
      <c r="E553" s="142"/>
    </row>
    <row r="554" spans="5:5" ht="15.75" customHeight="1">
      <c r="E554" s="142"/>
    </row>
    <row r="555" spans="5:5" ht="15.75" customHeight="1">
      <c r="E555" s="142"/>
    </row>
    <row r="556" spans="5:5" ht="15.75" customHeight="1">
      <c r="E556" s="142"/>
    </row>
    <row r="557" spans="5:5" ht="15.75" customHeight="1">
      <c r="E557" s="142"/>
    </row>
    <row r="558" spans="5:5" ht="15.75" customHeight="1">
      <c r="E558" s="142"/>
    </row>
    <row r="559" spans="5:5" ht="15.75" customHeight="1">
      <c r="E559" s="142"/>
    </row>
    <row r="560" spans="5:5" ht="15.75" customHeight="1">
      <c r="E560" s="142"/>
    </row>
    <row r="561" spans="5:5" ht="15.75" customHeight="1">
      <c r="E561" s="142"/>
    </row>
    <row r="562" spans="5:5" ht="15.75" customHeight="1">
      <c r="E562" s="142"/>
    </row>
    <row r="563" spans="5:5" ht="15.75" customHeight="1">
      <c r="E563" s="142"/>
    </row>
    <row r="564" spans="5:5" ht="15.75" customHeight="1">
      <c r="E564" s="142"/>
    </row>
    <row r="565" spans="5:5" ht="15.75" customHeight="1">
      <c r="E565" s="142"/>
    </row>
    <row r="566" spans="5:5" ht="15.75" customHeight="1">
      <c r="E566" s="142"/>
    </row>
    <row r="567" spans="5:5" ht="15.75" customHeight="1">
      <c r="E567" s="142"/>
    </row>
    <row r="568" spans="5:5" ht="15.75" customHeight="1">
      <c r="E568" s="142"/>
    </row>
    <row r="569" spans="5:5" ht="15.75" customHeight="1">
      <c r="E569" s="142"/>
    </row>
    <row r="570" spans="5:5" ht="15.75" customHeight="1">
      <c r="E570" s="142"/>
    </row>
    <row r="571" spans="5:5" ht="15.75" customHeight="1">
      <c r="E571" s="142"/>
    </row>
    <row r="572" spans="5:5" ht="15.75" customHeight="1">
      <c r="E572" s="142"/>
    </row>
    <row r="573" spans="5:5" ht="15.75" customHeight="1">
      <c r="E573" s="142"/>
    </row>
    <row r="574" spans="5:5" ht="15.75" customHeight="1">
      <c r="E574" s="142"/>
    </row>
    <row r="575" spans="5:5" ht="15.75" customHeight="1">
      <c r="E575" s="142"/>
    </row>
    <row r="576" spans="5:5" ht="15.75" customHeight="1">
      <c r="E576" s="142"/>
    </row>
    <row r="577" spans="5:5" ht="15.75" customHeight="1">
      <c r="E577" s="142"/>
    </row>
    <row r="578" spans="5:5" ht="15.75" customHeight="1">
      <c r="E578" s="142"/>
    </row>
    <row r="579" spans="5:5" ht="15.75" customHeight="1">
      <c r="E579" s="142"/>
    </row>
    <row r="580" spans="5:5" ht="15.75" customHeight="1">
      <c r="E580" s="142"/>
    </row>
    <row r="581" spans="5:5" ht="15.75" customHeight="1">
      <c r="E581" s="142"/>
    </row>
    <row r="582" spans="5:5" ht="15.75" customHeight="1">
      <c r="E582" s="142"/>
    </row>
    <row r="583" spans="5:5" ht="15.75" customHeight="1">
      <c r="E583" s="142"/>
    </row>
    <row r="584" spans="5:5" ht="15.75" customHeight="1">
      <c r="E584" s="142"/>
    </row>
    <row r="585" spans="5:5" ht="15.75" customHeight="1">
      <c r="E585" s="142"/>
    </row>
    <row r="586" spans="5:5" ht="15.75" customHeight="1">
      <c r="E586" s="142"/>
    </row>
    <row r="587" spans="5:5" ht="15.75" customHeight="1">
      <c r="E587" s="142"/>
    </row>
    <row r="588" spans="5:5" ht="15.75" customHeight="1">
      <c r="E588" s="142"/>
    </row>
    <row r="589" spans="5:5" ht="15.75" customHeight="1">
      <c r="E589" s="142"/>
    </row>
    <row r="590" spans="5:5" ht="15.75" customHeight="1">
      <c r="E590" s="142"/>
    </row>
    <row r="591" spans="5:5" ht="15.75" customHeight="1">
      <c r="E591" s="142"/>
    </row>
    <row r="592" spans="5:5" ht="15.75" customHeight="1">
      <c r="E592" s="142"/>
    </row>
    <row r="593" spans="5:5" ht="15.75" customHeight="1">
      <c r="E593" s="142"/>
    </row>
    <row r="594" spans="5:5" ht="15.75" customHeight="1">
      <c r="E594" s="142"/>
    </row>
    <row r="595" spans="5:5" ht="15.75" customHeight="1">
      <c r="E595" s="142"/>
    </row>
    <row r="596" spans="5:5" ht="15.75" customHeight="1">
      <c r="E596" s="142"/>
    </row>
    <row r="597" spans="5:5" ht="15.75" customHeight="1">
      <c r="E597" s="142"/>
    </row>
    <row r="598" spans="5:5" ht="15.75" customHeight="1">
      <c r="E598" s="142"/>
    </row>
    <row r="599" spans="5:5" ht="15.75" customHeight="1">
      <c r="E599" s="142"/>
    </row>
    <row r="600" spans="5:5" ht="15.75" customHeight="1">
      <c r="E600" s="142"/>
    </row>
    <row r="601" spans="5:5" ht="15.75" customHeight="1">
      <c r="E601" s="142"/>
    </row>
    <row r="602" spans="5:5" ht="15.75" customHeight="1">
      <c r="E602" s="142"/>
    </row>
    <row r="603" spans="5:5" ht="15.75" customHeight="1">
      <c r="E603" s="142"/>
    </row>
    <row r="604" spans="5:5" ht="15.75" customHeight="1">
      <c r="E604" s="142"/>
    </row>
    <row r="605" spans="5:5" ht="15.75" customHeight="1">
      <c r="E605" s="142"/>
    </row>
    <row r="606" spans="5:5" ht="15.75" customHeight="1">
      <c r="E606" s="142"/>
    </row>
    <row r="607" spans="5:5" ht="15.75" customHeight="1">
      <c r="E607" s="142"/>
    </row>
    <row r="608" spans="5:5" ht="15.75" customHeight="1">
      <c r="E608" s="142"/>
    </row>
    <row r="609" spans="5:5" ht="15.75" customHeight="1">
      <c r="E609" s="142"/>
    </row>
    <row r="610" spans="5:5" ht="15.75" customHeight="1">
      <c r="E610" s="142"/>
    </row>
    <row r="611" spans="5:5" ht="15.75" customHeight="1">
      <c r="E611" s="142"/>
    </row>
    <row r="612" spans="5:5" ht="15.75" customHeight="1">
      <c r="E612" s="142"/>
    </row>
    <row r="613" spans="5:5" ht="15.75" customHeight="1">
      <c r="E613" s="142"/>
    </row>
    <row r="614" spans="5:5" ht="15.75" customHeight="1">
      <c r="E614" s="142"/>
    </row>
    <row r="615" spans="5:5" ht="15.75" customHeight="1">
      <c r="E615" s="142"/>
    </row>
    <row r="616" spans="5:5" ht="15.75" customHeight="1">
      <c r="E616" s="142"/>
    </row>
    <row r="617" spans="5:5" ht="15.75" customHeight="1">
      <c r="E617" s="142"/>
    </row>
    <row r="618" spans="5:5" ht="15.75" customHeight="1">
      <c r="E618" s="142"/>
    </row>
    <row r="619" spans="5:5" ht="15.75" customHeight="1">
      <c r="E619" s="142"/>
    </row>
    <row r="620" spans="5:5" ht="15.75" customHeight="1">
      <c r="E620" s="142"/>
    </row>
    <row r="621" spans="5:5" ht="15.75" customHeight="1">
      <c r="E621" s="142"/>
    </row>
    <row r="622" spans="5:5" ht="15.75" customHeight="1">
      <c r="E622" s="142"/>
    </row>
    <row r="623" spans="5:5" ht="15.75" customHeight="1">
      <c r="E623" s="142"/>
    </row>
    <row r="624" spans="5:5" ht="15.75" customHeight="1">
      <c r="E624" s="142"/>
    </row>
    <row r="625" spans="5:5" ht="15.75" customHeight="1">
      <c r="E625" s="142"/>
    </row>
    <row r="626" spans="5:5" ht="15.75" customHeight="1">
      <c r="E626" s="142"/>
    </row>
    <row r="627" spans="5:5" ht="15.75" customHeight="1">
      <c r="E627" s="142"/>
    </row>
    <row r="628" spans="5:5" ht="15.75" customHeight="1">
      <c r="E628" s="142"/>
    </row>
    <row r="629" spans="5:5" ht="15.75" customHeight="1">
      <c r="E629" s="142"/>
    </row>
    <row r="630" spans="5:5" ht="15.75" customHeight="1">
      <c r="E630" s="142"/>
    </row>
    <row r="631" spans="5:5" ht="15.75" customHeight="1">
      <c r="E631" s="142"/>
    </row>
    <row r="632" spans="5:5" ht="15.75" customHeight="1">
      <c r="E632" s="142"/>
    </row>
    <row r="633" spans="5:5" ht="15.75" customHeight="1">
      <c r="E633" s="142"/>
    </row>
    <row r="634" spans="5:5" ht="15.75" customHeight="1">
      <c r="E634" s="142"/>
    </row>
    <row r="635" spans="5:5" ht="15.75" customHeight="1">
      <c r="E635" s="142"/>
    </row>
    <row r="636" spans="5:5" ht="15.75" customHeight="1">
      <c r="E636" s="142"/>
    </row>
    <row r="637" spans="5:5" ht="15.75" customHeight="1">
      <c r="E637" s="142"/>
    </row>
    <row r="638" spans="5:5" ht="15.75" customHeight="1">
      <c r="E638" s="142"/>
    </row>
    <row r="639" spans="5:5" ht="15.75" customHeight="1">
      <c r="E639" s="142"/>
    </row>
    <row r="640" spans="5:5" ht="15.75" customHeight="1">
      <c r="E640" s="142"/>
    </row>
    <row r="641" spans="5:5" ht="15.75" customHeight="1">
      <c r="E641" s="142"/>
    </row>
    <row r="642" spans="5:5" ht="15.75" customHeight="1">
      <c r="E642" s="142"/>
    </row>
    <row r="643" spans="5:5" ht="15.75" customHeight="1">
      <c r="E643" s="142"/>
    </row>
    <row r="644" spans="5:5" ht="15.75" customHeight="1">
      <c r="E644" s="142"/>
    </row>
    <row r="645" spans="5:5" ht="15.75" customHeight="1">
      <c r="E645" s="142"/>
    </row>
    <row r="646" spans="5:5" ht="15.75" customHeight="1">
      <c r="E646" s="142"/>
    </row>
    <row r="647" spans="5:5" ht="15.75" customHeight="1">
      <c r="E647" s="142"/>
    </row>
    <row r="648" spans="5:5" ht="15.75" customHeight="1">
      <c r="E648" s="142"/>
    </row>
    <row r="649" spans="5:5" ht="15.75" customHeight="1">
      <c r="E649" s="142"/>
    </row>
    <row r="650" spans="5:5" ht="15.75" customHeight="1">
      <c r="E650" s="142"/>
    </row>
    <row r="651" spans="5:5" ht="15.75" customHeight="1">
      <c r="E651" s="142"/>
    </row>
    <row r="652" spans="5:5" ht="15.75" customHeight="1">
      <c r="E652" s="142"/>
    </row>
    <row r="653" spans="5:5" ht="15.75" customHeight="1">
      <c r="E653" s="142"/>
    </row>
    <row r="654" spans="5:5" ht="15.75" customHeight="1">
      <c r="E654" s="142"/>
    </row>
    <row r="655" spans="5:5" ht="15.75" customHeight="1">
      <c r="E655" s="142"/>
    </row>
    <row r="656" spans="5:5" ht="15.75" customHeight="1">
      <c r="E656" s="142"/>
    </row>
    <row r="657" spans="5:5" ht="15.75" customHeight="1">
      <c r="E657" s="142"/>
    </row>
    <row r="658" spans="5:5" ht="15.75" customHeight="1">
      <c r="E658" s="142"/>
    </row>
    <row r="659" spans="5:5" ht="15.75" customHeight="1">
      <c r="E659" s="142"/>
    </row>
    <row r="660" spans="5:5" ht="15.75" customHeight="1">
      <c r="E660" s="142"/>
    </row>
    <row r="661" spans="5:5" ht="15.75" customHeight="1">
      <c r="E661" s="142"/>
    </row>
    <row r="662" spans="5:5" ht="15.75" customHeight="1">
      <c r="E662" s="142"/>
    </row>
    <row r="663" spans="5:5" ht="15.75" customHeight="1">
      <c r="E663" s="142"/>
    </row>
    <row r="664" spans="5:5" ht="15.75" customHeight="1">
      <c r="E664" s="142"/>
    </row>
    <row r="665" spans="5:5" ht="15.75" customHeight="1">
      <c r="E665" s="142"/>
    </row>
    <row r="666" spans="5:5" ht="15.75" customHeight="1">
      <c r="E666" s="142"/>
    </row>
    <row r="667" spans="5:5" ht="15.75" customHeight="1">
      <c r="E667" s="142"/>
    </row>
    <row r="668" spans="5:5" ht="15.75" customHeight="1">
      <c r="E668" s="142"/>
    </row>
    <row r="669" spans="5:5" ht="15.75" customHeight="1">
      <c r="E669" s="142"/>
    </row>
    <row r="670" spans="5:5" ht="15.75" customHeight="1">
      <c r="E670" s="142"/>
    </row>
    <row r="671" spans="5:5" ht="15.75" customHeight="1">
      <c r="E671" s="142"/>
    </row>
    <row r="672" spans="5:5" ht="15.75" customHeight="1">
      <c r="E672" s="142"/>
    </row>
    <row r="673" spans="5:5" ht="15.75" customHeight="1">
      <c r="E673" s="142"/>
    </row>
    <row r="674" spans="5:5" ht="15.75" customHeight="1">
      <c r="E674" s="142"/>
    </row>
    <row r="675" spans="5:5" ht="15.75" customHeight="1">
      <c r="E675" s="142"/>
    </row>
    <row r="676" spans="5:5" ht="15.75" customHeight="1">
      <c r="E676" s="142"/>
    </row>
    <row r="677" spans="5:5" ht="15.75" customHeight="1">
      <c r="E677" s="142"/>
    </row>
    <row r="678" spans="5:5" ht="15.75" customHeight="1">
      <c r="E678" s="142"/>
    </row>
    <row r="679" spans="5:5" ht="15.75" customHeight="1">
      <c r="E679" s="142"/>
    </row>
    <row r="680" spans="5:5" ht="15.75" customHeight="1">
      <c r="E680" s="142"/>
    </row>
    <row r="681" spans="5:5" ht="15.75" customHeight="1">
      <c r="E681" s="142"/>
    </row>
    <row r="682" spans="5:5" ht="15.75" customHeight="1">
      <c r="E682" s="142"/>
    </row>
    <row r="683" spans="5:5" ht="15.75" customHeight="1">
      <c r="E683" s="142"/>
    </row>
    <row r="684" spans="5:5" ht="15.75" customHeight="1">
      <c r="E684" s="142"/>
    </row>
    <row r="685" spans="5:5" ht="15.75" customHeight="1">
      <c r="E685" s="142"/>
    </row>
    <row r="686" spans="5:5" ht="15.75" customHeight="1">
      <c r="E686" s="142"/>
    </row>
    <row r="687" spans="5:5" ht="15.75" customHeight="1">
      <c r="E687" s="142"/>
    </row>
    <row r="688" spans="5:5" ht="15.75" customHeight="1">
      <c r="E688" s="142"/>
    </row>
    <row r="689" spans="5:5" ht="15.75" customHeight="1">
      <c r="E689" s="142"/>
    </row>
    <row r="690" spans="5:5" ht="15.75" customHeight="1">
      <c r="E690" s="142"/>
    </row>
    <row r="691" spans="5:5" ht="15.75" customHeight="1">
      <c r="E691" s="142"/>
    </row>
    <row r="692" spans="5:5" ht="15.75" customHeight="1">
      <c r="E692" s="142"/>
    </row>
    <row r="693" spans="5:5" ht="15.75" customHeight="1">
      <c r="E693" s="142"/>
    </row>
    <row r="694" spans="5:5" ht="15.75" customHeight="1">
      <c r="E694" s="142"/>
    </row>
    <row r="695" spans="5:5" ht="15.75" customHeight="1">
      <c r="E695" s="142"/>
    </row>
    <row r="696" spans="5:5" ht="15.75" customHeight="1">
      <c r="E696" s="142"/>
    </row>
    <row r="697" spans="5:5" ht="15.75" customHeight="1">
      <c r="E697" s="142"/>
    </row>
    <row r="698" spans="5:5" ht="15.75" customHeight="1">
      <c r="E698" s="142"/>
    </row>
    <row r="699" spans="5:5" ht="15.75" customHeight="1">
      <c r="E699" s="142"/>
    </row>
    <row r="700" spans="5:5" ht="15.75" customHeight="1">
      <c r="E700" s="142"/>
    </row>
    <row r="701" spans="5:5" ht="15.75" customHeight="1">
      <c r="E701" s="142"/>
    </row>
    <row r="702" spans="5:5" ht="15.75" customHeight="1">
      <c r="E702" s="142"/>
    </row>
    <row r="703" spans="5:5" ht="15.75" customHeight="1">
      <c r="E703" s="142"/>
    </row>
    <row r="704" spans="5:5" ht="15.75" customHeight="1">
      <c r="E704" s="142"/>
    </row>
    <row r="705" spans="5:5" ht="15.75" customHeight="1">
      <c r="E705" s="142"/>
    </row>
    <row r="706" spans="5:5" ht="15.75" customHeight="1">
      <c r="E706" s="142"/>
    </row>
    <row r="707" spans="5:5" ht="15.75" customHeight="1">
      <c r="E707" s="142"/>
    </row>
    <row r="708" spans="5:5" ht="15.75" customHeight="1">
      <c r="E708" s="142"/>
    </row>
    <row r="709" spans="5:5" ht="15.75" customHeight="1">
      <c r="E709" s="142"/>
    </row>
    <row r="710" spans="5:5" ht="15.75" customHeight="1">
      <c r="E710" s="142"/>
    </row>
    <row r="711" spans="5:5" ht="15.75" customHeight="1">
      <c r="E711" s="142"/>
    </row>
    <row r="712" spans="5:5" ht="15.75" customHeight="1">
      <c r="E712" s="142"/>
    </row>
    <row r="713" spans="5:5" ht="15.75" customHeight="1">
      <c r="E713" s="142"/>
    </row>
    <row r="714" spans="5:5" ht="15.75" customHeight="1">
      <c r="E714" s="142"/>
    </row>
    <row r="715" spans="5:5" ht="15.75" customHeight="1">
      <c r="E715" s="142"/>
    </row>
    <row r="716" spans="5:5" ht="15.75" customHeight="1">
      <c r="E716" s="142"/>
    </row>
    <row r="717" spans="5:5" ht="15.75" customHeight="1">
      <c r="E717" s="142"/>
    </row>
    <row r="718" spans="5:5" ht="15.75" customHeight="1">
      <c r="E718" s="142"/>
    </row>
    <row r="719" spans="5:5" ht="15.75" customHeight="1">
      <c r="E719" s="142"/>
    </row>
    <row r="720" spans="5:5" ht="15.75" customHeight="1">
      <c r="E720" s="142"/>
    </row>
    <row r="721" spans="5:5" ht="15.75" customHeight="1">
      <c r="E721" s="142"/>
    </row>
    <row r="722" spans="5:5" ht="15.75" customHeight="1">
      <c r="E722" s="142"/>
    </row>
    <row r="723" spans="5:5" ht="15.75" customHeight="1">
      <c r="E723" s="142"/>
    </row>
    <row r="724" spans="5:5" ht="15.75" customHeight="1">
      <c r="E724" s="142"/>
    </row>
    <row r="725" spans="5:5" ht="15.75" customHeight="1">
      <c r="E725" s="142"/>
    </row>
    <row r="726" spans="5:5" ht="15.75" customHeight="1">
      <c r="E726" s="142"/>
    </row>
    <row r="727" spans="5:5" ht="15.75" customHeight="1">
      <c r="E727" s="142"/>
    </row>
    <row r="728" spans="5:5" ht="15.75" customHeight="1">
      <c r="E728" s="142"/>
    </row>
    <row r="729" spans="5:5" ht="15.75" customHeight="1">
      <c r="E729" s="142"/>
    </row>
    <row r="730" spans="5:5" ht="15.75" customHeight="1">
      <c r="E730" s="142"/>
    </row>
    <row r="731" spans="5:5" ht="15.75" customHeight="1">
      <c r="E731" s="142"/>
    </row>
    <row r="732" spans="5:5" ht="15.75" customHeight="1">
      <c r="E732" s="142"/>
    </row>
    <row r="733" spans="5:5" ht="15.75" customHeight="1">
      <c r="E733" s="142"/>
    </row>
    <row r="734" spans="5:5" ht="15.75" customHeight="1">
      <c r="E734" s="142"/>
    </row>
    <row r="735" spans="5:5" ht="15.75" customHeight="1">
      <c r="E735" s="142"/>
    </row>
    <row r="736" spans="5:5" ht="15.75" customHeight="1">
      <c r="E736" s="142"/>
    </row>
    <row r="737" spans="5:5" ht="15.75" customHeight="1">
      <c r="E737" s="142"/>
    </row>
    <row r="738" spans="5:5" ht="15.75" customHeight="1">
      <c r="E738" s="142"/>
    </row>
    <row r="739" spans="5:5" ht="15.75" customHeight="1">
      <c r="E739" s="142"/>
    </row>
    <row r="740" spans="5:5" ht="15.75" customHeight="1">
      <c r="E740" s="142"/>
    </row>
    <row r="741" spans="5:5" ht="15.75" customHeight="1">
      <c r="E741" s="142"/>
    </row>
    <row r="742" spans="5:5" ht="15.75" customHeight="1">
      <c r="E742" s="142"/>
    </row>
    <row r="743" spans="5:5" ht="15.75" customHeight="1">
      <c r="E743" s="142"/>
    </row>
    <row r="744" spans="5:5" ht="15.75" customHeight="1">
      <c r="E744" s="142"/>
    </row>
    <row r="745" spans="5:5" ht="15.75" customHeight="1">
      <c r="E745" s="142"/>
    </row>
    <row r="746" spans="5:5" ht="15.75" customHeight="1">
      <c r="E746" s="142"/>
    </row>
    <row r="747" spans="5:5" ht="15.75" customHeight="1">
      <c r="E747" s="142"/>
    </row>
    <row r="748" spans="5:5" ht="15.75" customHeight="1">
      <c r="E748" s="142"/>
    </row>
    <row r="749" spans="5:5" ht="15.75" customHeight="1">
      <c r="E749" s="142"/>
    </row>
    <row r="750" spans="5:5" ht="15.75" customHeight="1">
      <c r="E750" s="142"/>
    </row>
    <row r="751" spans="5:5" ht="15.75" customHeight="1">
      <c r="E751" s="142"/>
    </row>
    <row r="752" spans="5:5" ht="15.75" customHeight="1">
      <c r="E752" s="142"/>
    </row>
    <row r="753" spans="5:5" ht="15.75" customHeight="1">
      <c r="E753" s="142"/>
    </row>
    <row r="754" spans="5:5" ht="15.75" customHeight="1">
      <c r="E754" s="142"/>
    </row>
    <row r="755" spans="5:5" ht="15.75" customHeight="1">
      <c r="E755" s="142"/>
    </row>
    <row r="756" spans="5:5" ht="15.75" customHeight="1">
      <c r="E756" s="142"/>
    </row>
    <row r="757" spans="5:5" ht="15.75" customHeight="1">
      <c r="E757" s="142"/>
    </row>
    <row r="758" spans="5:5" ht="15.75" customHeight="1">
      <c r="E758" s="142"/>
    </row>
    <row r="759" spans="5:5" ht="15.75" customHeight="1">
      <c r="E759" s="142"/>
    </row>
    <row r="760" spans="5:5" ht="15.75" customHeight="1">
      <c r="E760" s="142"/>
    </row>
    <row r="761" spans="5:5" ht="15.75" customHeight="1">
      <c r="E761" s="142"/>
    </row>
    <row r="762" spans="5:5" ht="15.75" customHeight="1">
      <c r="E762" s="142"/>
    </row>
    <row r="763" spans="5:5" ht="15.75" customHeight="1">
      <c r="E763" s="142"/>
    </row>
    <row r="764" spans="5:5" ht="15.75" customHeight="1">
      <c r="E764" s="142"/>
    </row>
    <row r="765" spans="5:5" ht="15.75" customHeight="1">
      <c r="E765" s="142"/>
    </row>
    <row r="766" spans="5:5" ht="15.75" customHeight="1">
      <c r="E766" s="142"/>
    </row>
    <row r="767" spans="5:5" ht="15.75" customHeight="1">
      <c r="E767" s="142"/>
    </row>
    <row r="768" spans="5:5" ht="15.75" customHeight="1">
      <c r="E768" s="142"/>
    </row>
    <row r="769" spans="5:5" ht="15.75" customHeight="1">
      <c r="E769" s="142"/>
    </row>
    <row r="770" spans="5:5" ht="15.75" customHeight="1">
      <c r="E770" s="142"/>
    </row>
    <row r="771" spans="5:5" ht="15.75" customHeight="1">
      <c r="E771" s="142"/>
    </row>
    <row r="772" spans="5:5" ht="15.75" customHeight="1">
      <c r="E772" s="142"/>
    </row>
    <row r="773" spans="5:5" ht="15.75" customHeight="1">
      <c r="E773" s="142"/>
    </row>
    <row r="774" spans="5:5" ht="15.75" customHeight="1">
      <c r="E774" s="142"/>
    </row>
    <row r="775" spans="5:5" ht="15.75" customHeight="1">
      <c r="E775" s="142"/>
    </row>
    <row r="776" spans="5:5" ht="15.75" customHeight="1">
      <c r="E776" s="142"/>
    </row>
    <row r="777" spans="5:5" ht="15.75" customHeight="1">
      <c r="E777" s="142"/>
    </row>
    <row r="778" spans="5:5" ht="15.75" customHeight="1">
      <c r="E778" s="142"/>
    </row>
    <row r="779" spans="5:5" ht="15.75" customHeight="1">
      <c r="E779" s="142"/>
    </row>
    <row r="780" spans="5:5" ht="15.75" customHeight="1">
      <c r="E780" s="142"/>
    </row>
    <row r="781" spans="5:5" ht="15.75" customHeight="1">
      <c r="E781" s="142"/>
    </row>
    <row r="782" spans="5:5" ht="15.75" customHeight="1">
      <c r="E782" s="142"/>
    </row>
    <row r="783" spans="5:5" ht="15.75" customHeight="1">
      <c r="E783" s="142"/>
    </row>
    <row r="784" spans="5:5" ht="15.75" customHeight="1">
      <c r="E784" s="142"/>
    </row>
    <row r="785" spans="5:5" ht="15.75" customHeight="1">
      <c r="E785" s="142"/>
    </row>
    <row r="786" spans="5:5" ht="15.75" customHeight="1">
      <c r="E786" s="142"/>
    </row>
    <row r="787" spans="5:5" ht="15.75" customHeight="1">
      <c r="E787" s="142"/>
    </row>
    <row r="788" spans="5:5" ht="15.75" customHeight="1">
      <c r="E788" s="142"/>
    </row>
    <row r="789" spans="5:5" ht="15.75" customHeight="1">
      <c r="E789" s="142"/>
    </row>
    <row r="790" spans="5:5" ht="15.75" customHeight="1">
      <c r="E790" s="142"/>
    </row>
    <row r="791" spans="5:5" ht="15.75" customHeight="1">
      <c r="E791" s="142"/>
    </row>
    <row r="792" spans="5:5" ht="15.75" customHeight="1">
      <c r="E792" s="142"/>
    </row>
    <row r="793" spans="5:5" ht="15.75" customHeight="1">
      <c r="E793" s="142"/>
    </row>
    <row r="794" spans="5:5" ht="15.75" customHeight="1">
      <c r="E794" s="142"/>
    </row>
    <row r="795" spans="5:5" ht="15.75" customHeight="1">
      <c r="E795" s="142"/>
    </row>
    <row r="796" spans="5:5" ht="15.75" customHeight="1">
      <c r="E796" s="142"/>
    </row>
    <row r="797" spans="5:5" ht="15.75" customHeight="1">
      <c r="E797" s="142"/>
    </row>
    <row r="798" spans="5:5" ht="15.75" customHeight="1">
      <c r="E798" s="142"/>
    </row>
    <row r="799" spans="5:5" ht="15.75" customHeight="1">
      <c r="E799" s="142"/>
    </row>
    <row r="800" spans="5:5" ht="15.75" customHeight="1">
      <c r="E800" s="142"/>
    </row>
    <row r="801" spans="5:5" ht="15.75" customHeight="1">
      <c r="E801" s="142"/>
    </row>
    <row r="802" spans="5:5" ht="15.75" customHeight="1">
      <c r="E802" s="142"/>
    </row>
    <row r="803" spans="5:5" ht="15.75" customHeight="1">
      <c r="E803" s="142"/>
    </row>
    <row r="804" spans="5:5" ht="15.75" customHeight="1">
      <c r="E804" s="142"/>
    </row>
    <row r="805" spans="5:5" ht="15.75" customHeight="1">
      <c r="E805" s="142"/>
    </row>
    <row r="806" spans="5:5" ht="15.75" customHeight="1">
      <c r="E806" s="142"/>
    </row>
    <row r="807" spans="5:5" ht="15.75" customHeight="1">
      <c r="E807" s="142"/>
    </row>
    <row r="808" spans="5:5" ht="15.75" customHeight="1">
      <c r="E808" s="142"/>
    </row>
    <row r="809" spans="5:5" ht="15.75" customHeight="1">
      <c r="E809" s="142"/>
    </row>
    <row r="810" spans="5:5" ht="15.75" customHeight="1">
      <c r="E810" s="142"/>
    </row>
    <row r="811" spans="5:5" ht="15.75" customHeight="1">
      <c r="E811" s="142"/>
    </row>
    <row r="812" spans="5:5" ht="15.75" customHeight="1">
      <c r="E812" s="142"/>
    </row>
    <row r="813" spans="5:5" ht="15.75" customHeight="1">
      <c r="E813" s="142"/>
    </row>
    <row r="814" spans="5:5" ht="15.75" customHeight="1">
      <c r="E814" s="142"/>
    </row>
    <row r="815" spans="5:5" ht="15.75" customHeight="1">
      <c r="E815" s="142"/>
    </row>
    <row r="816" spans="5:5" ht="15.75" customHeight="1">
      <c r="E816" s="142"/>
    </row>
    <row r="817" spans="5:5" ht="15.75" customHeight="1">
      <c r="E817" s="142"/>
    </row>
    <row r="818" spans="5:5" ht="15.75" customHeight="1">
      <c r="E818" s="142"/>
    </row>
    <row r="819" spans="5:5" ht="15.75" customHeight="1">
      <c r="E819" s="142"/>
    </row>
    <row r="820" spans="5:5" ht="15.75" customHeight="1">
      <c r="E820" s="142"/>
    </row>
    <row r="821" spans="5:5" ht="15.75" customHeight="1">
      <c r="E821" s="142"/>
    </row>
    <row r="822" spans="5:5" ht="15.75" customHeight="1">
      <c r="E822" s="142"/>
    </row>
    <row r="823" spans="5:5" ht="15.75" customHeight="1">
      <c r="E823" s="142"/>
    </row>
    <row r="824" spans="5:5" ht="15.75" customHeight="1">
      <c r="E824" s="142"/>
    </row>
    <row r="825" spans="5:5" ht="15.75" customHeight="1">
      <c r="E825" s="142"/>
    </row>
    <row r="826" spans="5:5" ht="15.75" customHeight="1">
      <c r="E826" s="142"/>
    </row>
    <row r="827" spans="5:5" ht="15.75" customHeight="1">
      <c r="E827" s="142"/>
    </row>
    <row r="828" spans="5:5" ht="15.75" customHeight="1">
      <c r="E828" s="142"/>
    </row>
    <row r="829" spans="5:5" ht="15.75" customHeight="1">
      <c r="E829" s="142"/>
    </row>
    <row r="830" spans="5:5" ht="15.75" customHeight="1">
      <c r="E830" s="142"/>
    </row>
    <row r="831" spans="5:5" ht="15.75" customHeight="1">
      <c r="E831" s="142"/>
    </row>
    <row r="832" spans="5:5" ht="15.75" customHeight="1">
      <c r="E832" s="142"/>
    </row>
    <row r="833" spans="5:5" ht="15.75" customHeight="1">
      <c r="E833" s="142"/>
    </row>
    <row r="834" spans="5:5" ht="15.75" customHeight="1">
      <c r="E834" s="142"/>
    </row>
    <row r="835" spans="5:5" ht="15.75" customHeight="1">
      <c r="E835" s="142"/>
    </row>
    <row r="836" spans="5:5" ht="15.75" customHeight="1">
      <c r="E836" s="142"/>
    </row>
    <row r="837" spans="5:5" ht="15.75" customHeight="1">
      <c r="E837" s="142"/>
    </row>
    <row r="838" spans="5:5" ht="15.75" customHeight="1">
      <c r="E838" s="142"/>
    </row>
    <row r="839" spans="5:5" ht="15.75" customHeight="1">
      <c r="E839" s="142"/>
    </row>
    <row r="840" spans="5:5" ht="15.75" customHeight="1">
      <c r="E840" s="142"/>
    </row>
    <row r="841" spans="5:5" ht="15.75" customHeight="1">
      <c r="E841" s="142"/>
    </row>
    <row r="842" spans="5:5" ht="15.75" customHeight="1">
      <c r="E842" s="142"/>
    </row>
    <row r="843" spans="5:5" ht="15.75" customHeight="1">
      <c r="E843" s="142"/>
    </row>
    <row r="844" spans="5:5" ht="15.75" customHeight="1">
      <c r="E844" s="142"/>
    </row>
    <row r="845" spans="5:5" ht="15.75" customHeight="1">
      <c r="E845" s="142"/>
    </row>
    <row r="846" spans="5:5" ht="15.75" customHeight="1">
      <c r="E846" s="142"/>
    </row>
    <row r="847" spans="5:5" ht="15.75" customHeight="1">
      <c r="E847" s="142"/>
    </row>
    <row r="848" spans="5:5" ht="15.75" customHeight="1">
      <c r="E848" s="142"/>
    </row>
    <row r="849" spans="5:5" ht="15.75" customHeight="1">
      <c r="E849" s="142"/>
    </row>
    <row r="850" spans="5:5" ht="15.75" customHeight="1">
      <c r="E850" s="142"/>
    </row>
    <row r="851" spans="5:5" ht="15.75" customHeight="1">
      <c r="E851" s="142"/>
    </row>
    <row r="852" spans="5:5" ht="15.75" customHeight="1">
      <c r="E852" s="142"/>
    </row>
    <row r="853" spans="5:5" ht="15.75" customHeight="1">
      <c r="E853" s="142"/>
    </row>
    <row r="854" spans="5:5" ht="15.75" customHeight="1">
      <c r="E854" s="142"/>
    </row>
    <row r="855" spans="5:5" ht="15.75" customHeight="1">
      <c r="E855" s="142"/>
    </row>
    <row r="856" spans="5:5" ht="15.75" customHeight="1">
      <c r="E856" s="142"/>
    </row>
    <row r="857" spans="5:5" ht="15.75" customHeight="1">
      <c r="E857" s="142"/>
    </row>
    <row r="858" spans="5:5" ht="15.75" customHeight="1">
      <c r="E858" s="142"/>
    </row>
    <row r="859" spans="5:5" ht="15.75" customHeight="1">
      <c r="E859" s="142"/>
    </row>
    <row r="860" spans="5:5" ht="15.75" customHeight="1">
      <c r="E860" s="142"/>
    </row>
    <row r="861" spans="5:5" ht="15.75" customHeight="1">
      <c r="E861" s="142"/>
    </row>
    <row r="862" spans="5:5" ht="15.75" customHeight="1">
      <c r="E862" s="142"/>
    </row>
    <row r="863" spans="5:5" ht="15.75" customHeight="1">
      <c r="E863" s="142"/>
    </row>
    <row r="864" spans="5:5" ht="15.75" customHeight="1">
      <c r="E864" s="142"/>
    </row>
    <row r="865" spans="5:5" ht="15.75" customHeight="1">
      <c r="E865" s="142"/>
    </row>
    <row r="866" spans="5:5" ht="15.75" customHeight="1">
      <c r="E866" s="142"/>
    </row>
    <row r="867" spans="5:5" ht="15.75" customHeight="1">
      <c r="E867" s="142"/>
    </row>
    <row r="868" spans="5:5" ht="15.75" customHeight="1">
      <c r="E868" s="142"/>
    </row>
    <row r="869" spans="5:5" ht="15.75" customHeight="1">
      <c r="E869" s="142"/>
    </row>
    <row r="870" spans="5:5" ht="15.75" customHeight="1">
      <c r="E870" s="142"/>
    </row>
    <row r="871" spans="5:5" ht="15.75" customHeight="1">
      <c r="E871" s="142"/>
    </row>
    <row r="872" spans="5:5" ht="15.75" customHeight="1">
      <c r="E872" s="142"/>
    </row>
    <row r="873" spans="5:5" ht="15.75" customHeight="1">
      <c r="E873" s="142"/>
    </row>
    <row r="874" spans="5:5" ht="15.75" customHeight="1">
      <c r="E874" s="142"/>
    </row>
    <row r="875" spans="5:5" ht="15.75" customHeight="1">
      <c r="E875" s="142"/>
    </row>
    <row r="876" spans="5:5" ht="15.75" customHeight="1">
      <c r="E876" s="142"/>
    </row>
    <row r="877" spans="5:5" ht="15.75" customHeight="1">
      <c r="E877" s="142"/>
    </row>
    <row r="878" spans="5:5" ht="15.75" customHeight="1">
      <c r="E878" s="142"/>
    </row>
    <row r="879" spans="5:5" ht="15.75" customHeight="1">
      <c r="E879" s="142"/>
    </row>
    <row r="880" spans="5:5" ht="15.75" customHeight="1">
      <c r="E880" s="142"/>
    </row>
    <row r="881" spans="5:5" ht="15.75" customHeight="1">
      <c r="E881" s="142"/>
    </row>
    <row r="882" spans="5:5" ht="15.75" customHeight="1">
      <c r="E882" s="142"/>
    </row>
    <row r="883" spans="5:5" ht="15.75" customHeight="1">
      <c r="E883" s="142"/>
    </row>
    <row r="884" spans="5:5" ht="15.75" customHeight="1">
      <c r="E884" s="142"/>
    </row>
    <row r="885" spans="5:5" ht="15.75" customHeight="1">
      <c r="E885" s="142"/>
    </row>
    <row r="886" spans="5:5" ht="15.75" customHeight="1">
      <c r="E886" s="142"/>
    </row>
    <row r="887" spans="5:5" ht="15.75" customHeight="1">
      <c r="E887" s="142"/>
    </row>
    <row r="888" spans="5:5" ht="15.75" customHeight="1">
      <c r="E888" s="142"/>
    </row>
    <row r="889" spans="5:5" ht="15.75" customHeight="1">
      <c r="E889" s="142"/>
    </row>
    <row r="890" spans="5:5" ht="15.75" customHeight="1">
      <c r="E890" s="142"/>
    </row>
    <row r="891" spans="5:5" ht="15.75" customHeight="1">
      <c r="E891" s="142"/>
    </row>
    <row r="892" spans="5:5" ht="15.75" customHeight="1">
      <c r="E892" s="142"/>
    </row>
    <row r="893" spans="5:5" ht="15.75" customHeight="1">
      <c r="E893" s="142"/>
    </row>
    <row r="894" spans="5:5" ht="15.75" customHeight="1">
      <c r="E894" s="142"/>
    </row>
    <row r="895" spans="5:5" ht="15.75" customHeight="1">
      <c r="E895" s="142"/>
    </row>
    <row r="896" spans="5:5" ht="15.75" customHeight="1">
      <c r="E896" s="142"/>
    </row>
    <row r="897" spans="5:5" ht="15.75" customHeight="1">
      <c r="E897" s="142"/>
    </row>
    <row r="898" spans="5:5" ht="15.75" customHeight="1">
      <c r="E898" s="142"/>
    </row>
    <row r="899" spans="5:5" ht="15.75" customHeight="1">
      <c r="E899" s="142"/>
    </row>
    <row r="900" spans="5:5" ht="15.75" customHeight="1">
      <c r="E900" s="142"/>
    </row>
    <row r="901" spans="5:5" ht="15.75" customHeight="1">
      <c r="E901" s="142"/>
    </row>
    <row r="902" spans="5:5" ht="15.75" customHeight="1">
      <c r="E902" s="142"/>
    </row>
    <row r="903" spans="5:5" ht="15.75" customHeight="1">
      <c r="E903" s="142"/>
    </row>
    <row r="904" spans="5:5" ht="15.75" customHeight="1">
      <c r="E904" s="142"/>
    </row>
    <row r="905" spans="5:5" ht="15.75" customHeight="1">
      <c r="E905" s="142"/>
    </row>
    <row r="906" spans="5:5" ht="15.75" customHeight="1">
      <c r="E906" s="142"/>
    </row>
    <row r="907" spans="5:5" ht="15.75" customHeight="1">
      <c r="E907" s="142"/>
    </row>
    <row r="908" spans="5:5" ht="15.75" customHeight="1">
      <c r="E908" s="142"/>
    </row>
    <row r="909" spans="5:5" ht="15.75" customHeight="1">
      <c r="E909" s="142"/>
    </row>
    <row r="910" spans="5:5" ht="15.75" customHeight="1">
      <c r="E910" s="142"/>
    </row>
    <row r="911" spans="5:5" ht="15.75" customHeight="1">
      <c r="E911" s="142"/>
    </row>
    <row r="912" spans="5:5" ht="15.75" customHeight="1">
      <c r="E912" s="142"/>
    </row>
    <row r="913" spans="5:5" ht="15.75" customHeight="1">
      <c r="E913" s="142"/>
    </row>
    <row r="914" spans="5:5" ht="15.75" customHeight="1">
      <c r="E914" s="142"/>
    </row>
    <row r="915" spans="5:5" ht="15.75" customHeight="1">
      <c r="E915" s="142"/>
    </row>
    <row r="916" spans="5:5" ht="15.75" customHeight="1">
      <c r="E916" s="142"/>
    </row>
    <row r="917" spans="5:5" ht="15.75" customHeight="1">
      <c r="E917" s="142"/>
    </row>
    <row r="918" spans="5:5" ht="15.75" customHeight="1">
      <c r="E918" s="142"/>
    </row>
    <row r="919" spans="5:5" ht="15.75" customHeight="1">
      <c r="E919" s="142"/>
    </row>
    <row r="920" spans="5:5" ht="15.75" customHeight="1">
      <c r="E920" s="142"/>
    </row>
    <row r="921" spans="5:5" ht="15.75" customHeight="1">
      <c r="E921" s="142"/>
    </row>
    <row r="922" spans="5:5" ht="15.75" customHeight="1">
      <c r="E922" s="142"/>
    </row>
    <row r="923" spans="5:5" ht="15.75" customHeight="1">
      <c r="E923" s="142"/>
    </row>
    <row r="924" spans="5:5" ht="15.75" customHeight="1">
      <c r="E924" s="142"/>
    </row>
    <row r="925" spans="5:5" ht="15.75" customHeight="1">
      <c r="E925" s="142"/>
    </row>
    <row r="926" spans="5:5" ht="15.75" customHeight="1">
      <c r="E926" s="142"/>
    </row>
    <row r="927" spans="5:5" ht="15.75" customHeight="1">
      <c r="E927" s="142"/>
    </row>
    <row r="928" spans="5:5" ht="15.75" customHeight="1">
      <c r="E928" s="142"/>
    </row>
    <row r="929" spans="5:5" ht="15.75" customHeight="1">
      <c r="E929" s="142"/>
    </row>
    <row r="930" spans="5:5" ht="15.75" customHeight="1">
      <c r="E930" s="142"/>
    </row>
    <row r="931" spans="5:5" ht="15.75" customHeight="1">
      <c r="E931" s="142"/>
    </row>
    <row r="932" spans="5:5" ht="15.75" customHeight="1">
      <c r="E932" s="142"/>
    </row>
    <row r="933" spans="5:5" ht="15.75" customHeight="1">
      <c r="E933" s="142"/>
    </row>
    <row r="934" spans="5:5" ht="15.75" customHeight="1">
      <c r="E934" s="142"/>
    </row>
    <row r="935" spans="5:5" ht="15.75" customHeight="1">
      <c r="E935" s="142"/>
    </row>
    <row r="936" spans="5:5" ht="15.75" customHeight="1">
      <c r="E936" s="142"/>
    </row>
    <row r="937" spans="5:5" ht="15.75" customHeight="1">
      <c r="E937" s="142"/>
    </row>
    <row r="938" spans="5:5" ht="15.75" customHeight="1">
      <c r="E938" s="142"/>
    </row>
    <row r="939" spans="5:5" ht="15.75" customHeight="1">
      <c r="E939" s="142"/>
    </row>
    <row r="940" spans="5:5" ht="15.75" customHeight="1">
      <c r="E940" s="142"/>
    </row>
    <row r="941" spans="5:5" ht="15.75" customHeight="1">
      <c r="E941" s="142"/>
    </row>
    <row r="942" spans="5:5" ht="15.75" customHeight="1">
      <c r="E942" s="142"/>
    </row>
    <row r="943" spans="5:5" ht="15.75" customHeight="1">
      <c r="E943" s="142"/>
    </row>
    <row r="944" spans="5:5" ht="15.75" customHeight="1">
      <c r="E944" s="142"/>
    </row>
    <row r="945" spans="5:5" ht="15.75" customHeight="1">
      <c r="E945" s="142"/>
    </row>
    <row r="946" spans="5:5" ht="15.75" customHeight="1">
      <c r="E946" s="142"/>
    </row>
    <row r="947" spans="5:5" ht="15.75" customHeight="1">
      <c r="E947" s="142"/>
    </row>
    <row r="948" spans="5:5" ht="15.75" customHeight="1">
      <c r="E948" s="142"/>
    </row>
    <row r="949" spans="5:5" ht="15.75" customHeight="1">
      <c r="E949" s="142"/>
    </row>
    <row r="950" spans="5:5" ht="15.75" customHeight="1">
      <c r="E950" s="142"/>
    </row>
    <row r="951" spans="5:5" ht="15.75" customHeight="1">
      <c r="E951" s="142"/>
    </row>
    <row r="952" spans="5:5" ht="15.75" customHeight="1">
      <c r="E952" s="142"/>
    </row>
    <row r="953" spans="5:5" ht="15.75" customHeight="1">
      <c r="E953" s="142"/>
    </row>
    <row r="954" spans="5:5" ht="15.75" customHeight="1">
      <c r="E954" s="142"/>
    </row>
    <row r="955" spans="5:5" ht="15.75" customHeight="1">
      <c r="E955" s="142"/>
    </row>
    <row r="956" spans="5:5" ht="15.75" customHeight="1">
      <c r="E956" s="142"/>
    </row>
    <row r="957" spans="5:5" ht="15.75" customHeight="1">
      <c r="E957" s="142"/>
    </row>
    <row r="958" spans="5:5" ht="15.75" customHeight="1">
      <c r="E958" s="142"/>
    </row>
    <row r="959" spans="5:5" ht="15.75" customHeight="1">
      <c r="E959" s="142"/>
    </row>
    <row r="960" spans="5:5" ht="15.75" customHeight="1">
      <c r="E960" s="142"/>
    </row>
    <row r="961" spans="5:5" ht="15.75" customHeight="1">
      <c r="E961" s="142"/>
    </row>
    <row r="962" spans="5:5" ht="15.75" customHeight="1">
      <c r="E962" s="142"/>
    </row>
    <row r="963" spans="5:5" ht="15.75" customHeight="1">
      <c r="E963" s="142"/>
    </row>
    <row r="964" spans="5:5" ht="15.75" customHeight="1">
      <c r="E964" s="142"/>
    </row>
    <row r="965" spans="5:5" ht="15.75" customHeight="1">
      <c r="E965" s="142"/>
    </row>
    <row r="966" spans="5:5" ht="15.75" customHeight="1">
      <c r="E966" s="142"/>
    </row>
    <row r="967" spans="5:5" ht="15.75" customHeight="1">
      <c r="E967" s="142"/>
    </row>
    <row r="968" spans="5:5" ht="15.75" customHeight="1">
      <c r="E968" s="142"/>
    </row>
    <row r="969" spans="5:5" ht="15.75" customHeight="1">
      <c r="E969" s="142"/>
    </row>
    <row r="970" spans="5:5" ht="15.75" customHeight="1">
      <c r="E970" s="142"/>
    </row>
    <row r="971" spans="5:5" ht="15.75" customHeight="1">
      <c r="E971" s="142"/>
    </row>
    <row r="972" spans="5:5" ht="15.75" customHeight="1">
      <c r="E972" s="142"/>
    </row>
    <row r="973" spans="5:5" ht="15.75" customHeight="1">
      <c r="E973" s="142"/>
    </row>
    <row r="974" spans="5:5" ht="15.75" customHeight="1">
      <c r="E974" s="142"/>
    </row>
    <row r="975" spans="5:5" ht="15.75" customHeight="1">
      <c r="E975" s="142"/>
    </row>
    <row r="976" spans="5:5" ht="15.75" customHeight="1">
      <c r="E976" s="142"/>
    </row>
    <row r="977" spans="5:5" ht="15.75" customHeight="1">
      <c r="E977" s="142"/>
    </row>
    <row r="978" spans="5:5" ht="15.75" customHeight="1">
      <c r="E978" s="142"/>
    </row>
    <row r="979" spans="5:5" ht="15.75" customHeight="1">
      <c r="E979" s="142"/>
    </row>
    <row r="980" spans="5:5" ht="15.75" customHeight="1">
      <c r="E980" s="142"/>
    </row>
    <row r="981" spans="5:5" ht="15.75" customHeight="1">
      <c r="E981" s="142"/>
    </row>
    <row r="982" spans="5:5" ht="15.75" customHeight="1">
      <c r="E982" s="142"/>
    </row>
    <row r="983" spans="5:5" ht="15.75" customHeight="1">
      <c r="E983" s="142"/>
    </row>
    <row r="984" spans="5:5" ht="15.75" customHeight="1">
      <c r="E984" s="142"/>
    </row>
    <row r="985" spans="5:5" ht="15.75" customHeight="1">
      <c r="E985" s="142"/>
    </row>
    <row r="986" spans="5:5" ht="15.75" customHeight="1">
      <c r="E986" s="142"/>
    </row>
    <row r="987" spans="5:5" ht="15.75" customHeight="1">
      <c r="E987" s="142"/>
    </row>
    <row r="988" spans="5:5" ht="15.75" customHeight="1">
      <c r="E988" s="142"/>
    </row>
    <row r="989" spans="5:5" ht="15.75" customHeight="1">
      <c r="E989" s="142"/>
    </row>
    <row r="990" spans="5:5" ht="15.75" customHeight="1">
      <c r="E990" s="142"/>
    </row>
    <row r="991" spans="5:5" ht="15.75" customHeight="1">
      <c r="E991" s="142"/>
    </row>
    <row r="992" spans="5:5" ht="15.75" customHeight="1">
      <c r="E992" s="142"/>
    </row>
    <row r="993" spans="5:5" ht="15.75" customHeight="1">
      <c r="E993" s="142"/>
    </row>
    <row r="994" spans="5:5" ht="15.75" customHeight="1">
      <c r="E994" s="142"/>
    </row>
    <row r="995" spans="5:5" ht="15.75" customHeight="1">
      <c r="E995" s="142"/>
    </row>
    <row r="996" spans="5:5" ht="15.75" customHeight="1">
      <c r="E996" s="142"/>
    </row>
    <row r="997" spans="5:5" ht="15.75" customHeight="1">
      <c r="E997" s="142"/>
    </row>
    <row r="998" spans="5:5" ht="15.75" customHeight="1">
      <c r="E998" s="142"/>
    </row>
    <row r="999" spans="5:5" ht="15.75" customHeight="1">
      <c r="E999" s="142"/>
    </row>
    <row r="1000" spans="5:5" ht="15.75" customHeight="1">
      <c r="E1000" s="142"/>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3"/>
  <sheetViews>
    <sheetView workbookViewId="0">
      <selection activeCell="B5" sqref="B5:O5"/>
    </sheetView>
  </sheetViews>
  <sheetFormatPr baseColWidth="10" defaultColWidth="14.5" defaultRowHeight="15" customHeight="1"/>
  <cols>
    <col min="1" max="1" width="5.83203125" customWidth="1"/>
    <col min="2" max="2" width="5.5" customWidth="1"/>
    <col min="3" max="3" width="9" customWidth="1"/>
    <col min="4" max="4" width="2.83203125" customWidth="1"/>
    <col min="5" max="5" width="8.5" customWidth="1"/>
    <col min="6" max="6" width="3" customWidth="1"/>
    <col min="7" max="7" width="3.33203125" customWidth="1"/>
    <col min="8" max="8" width="2.1640625" customWidth="1"/>
    <col min="9" max="9" width="1.6640625" customWidth="1"/>
    <col min="10" max="10" width="4.1640625" customWidth="1"/>
    <col min="11" max="11" width="14.1640625" customWidth="1"/>
    <col min="12" max="12" width="12.6640625" customWidth="1"/>
    <col min="13" max="15" width="13.5" customWidth="1"/>
    <col min="16" max="16" width="13.33203125" customWidth="1"/>
    <col min="17" max="27" width="8.6640625" customWidth="1"/>
  </cols>
  <sheetData>
    <row r="1" spans="1:27" ht="16">
      <c r="A1" s="22"/>
      <c r="B1" s="23"/>
      <c r="C1" s="23"/>
      <c r="D1" s="23"/>
      <c r="E1" s="23"/>
      <c r="F1" s="23"/>
      <c r="G1" s="23"/>
      <c r="H1" s="23"/>
      <c r="I1" s="23"/>
      <c r="J1" s="23"/>
      <c r="K1" s="24" t="s">
        <v>40</v>
      </c>
      <c r="L1" s="23"/>
      <c r="M1" s="23"/>
      <c r="N1" s="23"/>
      <c r="O1" s="23"/>
      <c r="P1" s="23"/>
      <c r="U1" s="25"/>
      <c r="V1" s="25"/>
      <c r="W1" s="25"/>
      <c r="X1" s="25"/>
      <c r="Y1" s="25"/>
      <c r="Z1" s="25"/>
      <c r="AA1" s="25"/>
    </row>
    <row r="2" spans="1:27">
      <c r="A2" s="22" t="s">
        <v>41</v>
      </c>
      <c r="B2" s="23"/>
      <c r="C2" s="23"/>
      <c r="D2" s="23"/>
      <c r="E2" s="23"/>
      <c r="F2" s="23"/>
      <c r="G2" s="23"/>
      <c r="H2" s="23"/>
      <c r="I2" s="23"/>
      <c r="J2" s="23"/>
      <c r="K2" s="23"/>
      <c r="L2" s="23"/>
      <c r="M2" s="23"/>
      <c r="N2" s="23"/>
      <c r="O2" s="23"/>
      <c r="P2" s="23"/>
      <c r="Q2" s="25"/>
      <c r="R2" s="25"/>
      <c r="S2" s="25"/>
      <c r="T2" s="25"/>
      <c r="U2" s="25"/>
      <c r="V2" s="25"/>
      <c r="W2" s="25"/>
      <c r="X2" s="25"/>
      <c r="Y2" s="25"/>
      <c r="Z2" s="25"/>
      <c r="AA2" s="25"/>
    </row>
    <row r="3" spans="1:27">
      <c r="A3" s="26"/>
      <c r="B3" s="27"/>
      <c r="C3" s="27"/>
      <c r="D3" s="27"/>
      <c r="E3" s="28"/>
      <c r="F3" s="29" t="s">
        <v>42</v>
      </c>
      <c r="G3" s="30"/>
      <c r="H3" s="30"/>
      <c r="I3" s="30"/>
      <c r="J3" s="30"/>
      <c r="K3" s="31"/>
      <c r="L3" s="31"/>
      <c r="M3" s="31"/>
      <c r="N3" s="31"/>
      <c r="O3" s="31"/>
      <c r="P3" s="32"/>
      <c r="Q3" s="25"/>
      <c r="R3" s="25"/>
      <c r="S3" s="25"/>
      <c r="T3" s="25"/>
      <c r="U3" s="25"/>
      <c r="V3" s="25"/>
      <c r="W3" s="25"/>
      <c r="X3" s="25"/>
      <c r="Y3" s="25"/>
      <c r="Z3" s="25"/>
      <c r="AA3" s="25"/>
    </row>
    <row r="4" spans="1:27">
      <c r="A4" s="33"/>
      <c r="B4" s="33"/>
      <c r="C4" s="33"/>
      <c r="D4" s="33"/>
      <c r="E4" s="34" t="s">
        <v>43</v>
      </c>
      <c r="F4" s="33"/>
      <c r="G4" s="33"/>
      <c r="H4" s="33"/>
      <c r="I4" s="33"/>
      <c r="J4" s="33"/>
      <c r="K4" s="33"/>
      <c r="L4" s="33"/>
      <c r="M4" s="33"/>
      <c r="N4" s="33"/>
      <c r="O4" s="33"/>
      <c r="P4" s="33"/>
      <c r="Q4" s="35"/>
      <c r="R4" s="25"/>
      <c r="S4" s="25"/>
      <c r="T4" s="25"/>
      <c r="U4" s="25"/>
      <c r="V4" s="25"/>
      <c r="W4" s="25"/>
      <c r="X4" s="25"/>
      <c r="Y4" s="25"/>
      <c r="Z4" s="25"/>
      <c r="AA4" s="25"/>
    </row>
    <row r="5" spans="1:27" ht="49" customHeight="1">
      <c r="A5" s="33"/>
      <c r="B5" s="271" t="s">
        <v>44</v>
      </c>
      <c r="C5" s="263"/>
      <c r="D5" s="263"/>
      <c r="E5" s="263"/>
      <c r="F5" s="263"/>
      <c r="G5" s="263"/>
      <c r="H5" s="263"/>
      <c r="I5" s="263"/>
      <c r="J5" s="263"/>
      <c r="K5" s="263"/>
      <c r="L5" s="263"/>
      <c r="M5" s="263"/>
      <c r="N5" s="263"/>
      <c r="O5" s="263"/>
      <c r="P5" s="33"/>
      <c r="Q5" s="35"/>
      <c r="R5" s="25"/>
      <c r="S5" s="25"/>
      <c r="T5" s="25"/>
      <c r="U5" s="25"/>
      <c r="V5" s="25"/>
      <c r="W5" s="25"/>
      <c r="X5" s="25"/>
      <c r="Y5" s="25"/>
      <c r="Z5" s="25"/>
      <c r="AA5" s="25"/>
    </row>
    <row r="6" spans="1:27">
      <c r="A6" s="36"/>
      <c r="B6" s="37"/>
      <c r="C6" s="37"/>
      <c r="D6" s="37"/>
      <c r="E6" s="38"/>
      <c r="F6" s="37"/>
      <c r="G6" s="37"/>
      <c r="H6" s="37"/>
      <c r="I6" s="37"/>
      <c r="J6" s="33"/>
      <c r="K6" s="33"/>
      <c r="L6" s="37"/>
      <c r="M6" s="37"/>
      <c r="N6" s="37"/>
      <c r="O6" s="37"/>
      <c r="P6" s="37"/>
      <c r="Q6" s="25"/>
      <c r="R6" s="25"/>
      <c r="S6" s="25"/>
      <c r="T6" s="25"/>
      <c r="U6" s="25"/>
      <c r="V6" s="25"/>
      <c r="W6" s="25"/>
      <c r="X6" s="25"/>
      <c r="Y6" s="25"/>
      <c r="Z6" s="25"/>
      <c r="AA6" s="25"/>
    </row>
    <row r="7" spans="1:27" ht="16">
      <c r="A7" s="39"/>
      <c r="B7" s="40"/>
      <c r="C7" s="40"/>
      <c r="D7" s="40"/>
      <c r="E7" s="41" t="s">
        <v>45</v>
      </c>
      <c r="F7" s="40"/>
      <c r="G7" s="42"/>
      <c r="H7" s="43"/>
      <c r="I7" s="43"/>
      <c r="J7" s="44"/>
      <c r="K7" s="44"/>
      <c r="L7" s="43"/>
      <c r="M7" s="43"/>
      <c r="N7" s="43"/>
      <c r="O7" s="43"/>
      <c r="P7" s="43"/>
      <c r="Q7" s="25"/>
      <c r="R7" s="25"/>
      <c r="S7" s="25"/>
      <c r="T7" s="25"/>
      <c r="U7" s="25"/>
      <c r="V7" s="25"/>
      <c r="W7" s="25"/>
      <c r="X7" s="25"/>
      <c r="Y7" s="25"/>
      <c r="Z7" s="25"/>
      <c r="AA7" s="25"/>
    </row>
    <row r="8" spans="1:27" ht="22.5" customHeight="1">
      <c r="A8" s="45"/>
      <c r="B8" s="46"/>
      <c r="C8" s="46"/>
      <c r="D8" s="46"/>
      <c r="E8" s="46"/>
      <c r="F8" s="46"/>
      <c r="G8" s="46"/>
      <c r="H8" s="46"/>
      <c r="I8" s="47"/>
      <c r="J8" s="47"/>
      <c r="K8" s="48">
        <v>45748</v>
      </c>
      <c r="L8" s="49" t="s">
        <v>46</v>
      </c>
      <c r="M8" s="48">
        <v>46843</v>
      </c>
      <c r="N8" s="50"/>
      <c r="O8" s="50"/>
      <c r="P8" s="51"/>
      <c r="Q8" s="25"/>
      <c r="R8" s="25">
        <f>M8-K8</f>
        <v>1095</v>
      </c>
      <c r="S8" s="25" t="s">
        <v>47</v>
      </c>
      <c r="T8" s="25"/>
      <c r="U8" s="25"/>
      <c r="V8" s="25"/>
      <c r="W8" s="25"/>
      <c r="X8" s="25"/>
      <c r="Y8" s="25"/>
      <c r="Z8" s="25"/>
      <c r="AA8" s="25"/>
    </row>
    <row r="9" spans="1:27">
      <c r="A9" s="52"/>
      <c r="B9" s="52"/>
      <c r="C9" s="52"/>
      <c r="D9" s="52"/>
      <c r="E9" s="52"/>
      <c r="F9" s="52"/>
      <c r="G9" s="52"/>
      <c r="H9" s="52"/>
      <c r="I9" s="52"/>
      <c r="J9" s="52"/>
      <c r="K9" s="25"/>
      <c r="L9" s="52"/>
      <c r="M9" s="25"/>
      <c r="N9" s="25"/>
      <c r="O9" s="25"/>
      <c r="P9" s="25"/>
      <c r="Q9" s="25"/>
      <c r="R9" s="53">
        <f>R8/30.5</f>
        <v>35.901639344262293</v>
      </c>
      <c r="S9" s="25" t="s">
        <v>48</v>
      </c>
      <c r="T9" s="25"/>
      <c r="U9" s="25"/>
      <c r="V9" s="25"/>
      <c r="W9" s="25"/>
      <c r="X9" s="25"/>
      <c r="Y9" s="25"/>
      <c r="Z9" s="25"/>
      <c r="AA9" s="25"/>
    </row>
    <row r="10" spans="1:27" ht="14.25" customHeight="1">
      <c r="A10" s="54"/>
      <c r="B10" s="43"/>
      <c r="C10" s="43"/>
      <c r="D10" s="43"/>
      <c r="E10" s="43"/>
      <c r="F10" s="43"/>
      <c r="G10" s="43"/>
      <c r="H10" s="25"/>
      <c r="I10" s="43"/>
      <c r="J10" s="55" t="s">
        <v>49</v>
      </c>
      <c r="K10" s="56">
        <f>K8</f>
        <v>45748</v>
      </c>
      <c r="L10" s="57">
        <v>45839</v>
      </c>
      <c r="M10" s="57">
        <v>46204</v>
      </c>
      <c r="N10" s="57">
        <v>46569</v>
      </c>
      <c r="O10" s="58"/>
      <c r="P10" s="25"/>
      <c r="Q10" s="25"/>
      <c r="R10" s="25"/>
      <c r="S10" s="25"/>
      <c r="T10" s="25"/>
      <c r="U10" s="25"/>
      <c r="V10" s="25"/>
      <c r="W10" s="25"/>
      <c r="X10" s="25"/>
      <c r="Y10" s="25"/>
      <c r="Z10" s="25"/>
      <c r="AA10" s="25"/>
    </row>
    <row r="11" spans="1:27">
      <c r="A11" s="59"/>
      <c r="B11" s="60"/>
      <c r="C11" s="25"/>
      <c r="D11" s="25"/>
      <c r="E11" s="25"/>
      <c r="F11" s="25"/>
      <c r="G11" s="25"/>
      <c r="H11" s="25"/>
      <c r="I11" s="61"/>
      <c r="J11" s="62" t="s">
        <v>50</v>
      </c>
      <c r="K11" s="63">
        <v>45838</v>
      </c>
      <c r="L11" s="64">
        <v>46203</v>
      </c>
      <c r="M11" s="64">
        <v>46568</v>
      </c>
      <c r="N11" s="65">
        <f>M8</f>
        <v>46843</v>
      </c>
      <c r="O11" s="66"/>
      <c r="P11" s="25"/>
      <c r="Q11" s="25"/>
      <c r="R11" s="25"/>
      <c r="S11" s="25"/>
      <c r="T11" s="25"/>
      <c r="U11" s="25"/>
      <c r="V11" s="25"/>
      <c r="W11" s="25"/>
      <c r="X11" s="25"/>
      <c r="Y11" s="25"/>
      <c r="Z11" s="25"/>
      <c r="AA11" s="25"/>
    </row>
    <row r="12" spans="1:27" ht="14.25" customHeight="1">
      <c r="A12" s="25"/>
      <c r="B12" s="60"/>
      <c r="C12" s="60"/>
      <c r="D12" s="60"/>
      <c r="E12" s="60"/>
      <c r="F12" s="60"/>
      <c r="G12" s="60"/>
      <c r="H12" s="60"/>
      <c r="I12" s="67"/>
      <c r="J12" s="67"/>
      <c r="K12" s="68" t="s">
        <v>51</v>
      </c>
      <c r="L12" s="68" t="s">
        <v>52</v>
      </c>
      <c r="M12" s="68" t="s">
        <v>53</v>
      </c>
      <c r="N12" s="68" t="s">
        <v>54</v>
      </c>
      <c r="O12" s="69"/>
      <c r="P12" s="25"/>
      <c r="Q12" s="25"/>
      <c r="R12" s="25"/>
      <c r="S12" s="25"/>
      <c r="T12" s="25"/>
      <c r="U12" s="25"/>
      <c r="V12" s="25"/>
      <c r="W12" s="25"/>
      <c r="X12" s="25"/>
      <c r="Y12" s="25"/>
      <c r="Z12" s="25"/>
      <c r="AA12" s="25"/>
    </row>
    <row r="13" spans="1:27">
      <c r="A13" s="59" t="s">
        <v>55</v>
      </c>
      <c r="B13" s="70"/>
      <c r="C13" s="70"/>
      <c r="D13" s="70"/>
      <c r="E13" s="70"/>
      <c r="F13" s="70"/>
      <c r="G13" s="70"/>
      <c r="H13" s="70"/>
      <c r="I13" s="51"/>
      <c r="J13" s="51"/>
      <c r="K13" s="71"/>
      <c r="L13" s="71"/>
      <c r="M13" s="72"/>
      <c r="N13" s="72"/>
      <c r="O13" s="73" t="s">
        <v>56</v>
      </c>
      <c r="P13" s="25"/>
      <c r="Q13" s="25"/>
      <c r="R13" s="25"/>
      <c r="S13" s="25"/>
      <c r="T13" s="25"/>
      <c r="U13" s="25"/>
      <c r="V13" s="25"/>
      <c r="W13" s="25"/>
      <c r="X13" s="25"/>
      <c r="Y13" s="25"/>
      <c r="Z13" s="25"/>
      <c r="AA13" s="25"/>
    </row>
    <row r="14" spans="1:27">
      <c r="A14" s="74" t="s">
        <v>57</v>
      </c>
      <c r="B14" s="75"/>
      <c r="C14" s="75"/>
      <c r="D14" s="75"/>
      <c r="E14" s="75"/>
      <c r="F14" s="75"/>
      <c r="G14" s="75"/>
      <c r="H14" s="75"/>
      <c r="I14" s="75"/>
      <c r="J14" s="75"/>
      <c r="K14" s="76">
        <f>SUMIF(Personnel!$B$3:$B$1048576,"1",Personnel!$G$3:$G$1048576)</f>
        <v>10000</v>
      </c>
      <c r="L14" s="76">
        <f>SUMIF(Personnel!$B$3:$B$1048576,"2",Personnel!$G$3:$G$1048576)</f>
        <v>15000</v>
      </c>
      <c r="M14" s="76">
        <f>SUMIF(Personnel!$B$3:$B$1048576,"3",Personnel!$G$3:$G$1048576)</f>
        <v>10000</v>
      </c>
      <c r="N14" s="76">
        <f>SUMIF(Personnel!$B$3:$B$1048576,"4",Personnel!$G$3:$G$1048576)</f>
        <v>10000</v>
      </c>
      <c r="O14" s="77">
        <f>SUM(K14:N14)</f>
        <v>45000</v>
      </c>
      <c r="P14" s="25"/>
      <c r="Q14" s="25"/>
      <c r="R14" s="25"/>
      <c r="S14" s="25"/>
      <c r="T14" s="25"/>
      <c r="U14" s="25"/>
      <c r="V14" s="25"/>
      <c r="W14" s="25"/>
      <c r="X14" s="25"/>
      <c r="Y14" s="25"/>
      <c r="Z14" s="25"/>
      <c r="AA14" s="25"/>
    </row>
    <row r="15" spans="1:27">
      <c r="A15" s="78" t="s">
        <v>58</v>
      </c>
      <c r="B15" s="79"/>
      <c r="C15" s="79"/>
      <c r="D15" s="79"/>
      <c r="E15" s="79"/>
      <c r="F15" s="79"/>
      <c r="G15" s="79"/>
      <c r="H15" s="79"/>
      <c r="I15" s="79"/>
      <c r="J15" s="79"/>
      <c r="K15" s="80"/>
      <c r="L15" s="80"/>
      <c r="M15" s="80"/>
      <c r="N15" s="80"/>
      <c r="O15" s="81"/>
      <c r="P15" s="25"/>
      <c r="Q15" s="25"/>
      <c r="R15" s="25"/>
      <c r="S15" s="25"/>
      <c r="T15" s="25"/>
      <c r="U15" s="25"/>
      <c r="V15" s="25"/>
      <c r="W15" s="25"/>
      <c r="X15" s="25"/>
      <c r="Y15" s="25"/>
      <c r="Z15" s="25"/>
      <c r="AA15" s="25"/>
    </row>
    <row r="16" spans="1:27">
      <c r="A16" s="82" t="s">
        <v>59</v>
      </c>
      <c r="B16" s="83"/>
      <c r="C16" s="83"/>
      <c r="D16" s="83"/>
      <c r="E16" s="83"/>
      <c r="F16" s="83"/>
      <c r="G16" s="83"/>
      <c r="H16" s="83"/>
      <c r="I16" s="83"/>
      <c r="J16" s="83"/>
      <c r="K16" s="80">
        <f>SUMIF(Travel!$A$3:$A$1048576,"1",Travel!$N$3:$N$1048576)</f>
        <v>1272.8499999999999</v>
      </c>
      <c r="L16" s="84">
        <f>SUMIF(Travel!$A$3:$A$1048576,"2",Travel!$N$3:$N$1048576)</f>
        <v>0</v>
      </c>
      <c r="M16" s="84">
        <f>SUMIF(Travel!$A$3:$A$1048576,"3",Travel!$N$3:$N$1048576)</f>
        <v>0</v>
      </c>
      <c r="N16" s="84">
        <f>SUMIF(Travel!$A$3:$A$1048576,"4",Travel!$N$3:$N$1048576)</f>
        <v>1733.85</v>
      </c>
      <c r="O16" s="77">
        <f t="shared" ref="O16:O20" si="0">SUM(K16:N16)</f>
        <v>3006.7</v>
      </c>
      <c r="P16" s="25"/>
      <c r="Q16" s="25"/>
      <c r="R16" s="25"/>
      <c r="S16" s="25"/>
      <c r="T16" s="25"/>
      <c r="U16" s="25"/>
      <c r="V16" s="25"/>
      <c r="W16" s="25"/>
      <c r="X16" s="25"/>
      <c r="Y16" s="25"/>
      <c r="Z16" s="25"/>
      <c r="AA16" s="25"/>
    </row>
    <row r="17" spans="1:27">
      <c r="A17" s="82" t="s">
        <v>60</v>
      </c>
      <c r="B17" s="83"/>
      <c r="C17" s="83"/>
      <c r="D17" s="83"/>
      <c r="E17" s="83"/>
      <c r="F17" s="83"/>
      <c r="G17" s="83"/>
      <c r="H17" s="83"/>
      <c r="I17" s="83"/>
      <c r="J17" s="83"/>
      <c r="K17" s="80">
        <f>SUMIF('Materials &amp; Supplies'!$A$3:$A$1048576,"1",'Materials &amp; Supplies'!$E$3:$E$1048576)</f>
        <v>1500</v>
      </c>
      <c r="L17" s="84">
        <f>SUMIF('Materials &amp; Supplies'!$A$3:$A$1048576,"2",'Materials &amp; Supplies'!$E$3:$E$1048576)</f>
        <v>5000</v>
      </c>
      <c r="M17" s="80">
        <f>SUMIF('Materials &amp; Supplies'!$A$3:$A$1048576,"3",'Materials &amp; Supplies'!$E$3:$E$1048576)</f>
        <v>2500</v>
      </c>
      <c r="N17" s="80">
        <f>SUMIF('Materials &amp; Supplies'!$A$3:$A$1048576,"4",'Materials &amp; Supplies'!$E$3:$E$1048576)</f>
        <v>0</v>
      </c>
      <c r="O17" s="77">
        <f t="shared" si="0"/>
        <v>9000</v>
      </c>
      <c r="P17" s="25"/>
      <c r="Q17" s="25"/>
      <c r="R17" s="25"/>
      <c r="S17" s="25"/>
      <c r="T17" s="25"/>
      <c r="U17" s="25"/>
      <c r="V17" s="25"/>
      <c r="W17" s="25"/>
      <c r="X17" s="25"/>
      <c r="Y17" s="25"/>
      <c r="Z17" s="25"/>
      <c r="AA17" s="25"/>
    </row>
    <row r="18" spans="1:27">
      <c r="A18" s="82" t="s">
        <v>61</v>
      </c>
      <c r="B18" s="83"/>
      <c r="C18" s="83"/>
      <c r="D18" s="83"/>
      <c r="E18" s="83"/>
      <c r="F18" s="83"/>
      <c r="G18" s="83"/>
      <c r="H18" s="83"/>
      <c r="I18" s="83"/>
      <c r="J18" s="83"/>
      <c r="K18" s="80">
        <f>SUMIF(Equipment!$A$4:$A$1048576,"1",Equipment!$F$4:$F$1048576)</f>
        <v>0</v>
      </c>
      <c r="L18" s="84">
        <f>SUMIF(Equipment!$A$4:$A$1048576,"2",Equipment!$F$4:$F$1048576)</f>
        <v>5500</v>
      </c>
      <c r="M18" s="80">
        <f>SUMIF(Equipment!$A$4:$A$1048576,"3",Equipment!$F$4:$F$1048576)</f>
        <v>0</v>
      </c>
      <c r="N18" s="80">
        <f>SUMIF(Equipment!$A$4:$A$1048576,"4",Equipment!$F$4:$F$1048576)</f>
        <v>0</v>
      </c>
      <c r="O18" s="77">
        <f t="shared" si="0"/>
        <v>5500</v>
      </c>
      <c r="P18" s="25"/>
      <c r="Q18" s="25"/>
      <c r="R18" s="25"/>
      <c r="S18" s="25"/>
      <c r="T18" s="25"/>
      <c r="U18" s="25"/>
      <c r="V18" s="25"/>
      <c r="W18" s="25"/>
      <c r="X18" s="25"/>
      <c r="Y18" s="25"/>
      <c r="Z18" s="25"/>
      <c r="AA18" s="25"/>
    </row>
    <row r="19" spans="1:27">
      <c r="A19" s="82" t="s">
        <v>62</v>
      </c>
      <c r="B19" s="83"/>
      <c r="C19" s="83"/>
      <c r="D19" s="83"/>
      <c r="E19" s="83"/>
      <c r="F19" s="83"/>
      <c r="G19" s="83"/>
      <c r="H19" s="83"/>
      <c r="I19" s="83"/>
      <c r="J19" s="83"/>
      <c r="K19" s="80">
        <f>Consultant!F15</f>
        <v>945</v>
      </c>
      <c r="L19" s="84">
        <f>Consultant!G15</f>
        <v>2835</v>
      </c>
      <c r="M19" s="80">
        <f>Consultant!H15</f>
        <v>2565</v>
      </c>
      <c r="N19" s="80">
        <f>Consultant!I15</f>
        <v>2565</v>
      </c>
      <c r="O19" s="77">
        <f t="shared" si="0"/>
        <v>8910</v>
      </c>
      <c r="P19" s="25"/>
      <c r="Q19" s="25"/>
      <c r="R19" s="25"/>
      <c r="S19" s="25"/>
      <c r="T19" s="25"/>
      <c r="U19" s="25"/>
      <c r="V19" s="25"/>
      <c r="W19" s="25"/>
      <c r="X19" s="25"/>
      <c r="Y19" s="25"/>
      <c r="Z19" s="25"/>
      <c r="AA19" s="25"/>
    </row>
    <row r="20" spans="1:27">
      <c r="A20" s="82" t="s">
        <v>63</v>
      </c>
      <c r="B20" s="83"/>
      <c r="C20" s="83"/>
      <c r="D20" s="83"/>
      <c r="E20" s="83"/>
      <c r="F20" s="83"/>
      <c r="G20" s="83"/>
      <c r="H20" s="83"/>
      <c r="I20" s="83"/>
      <c r="J20" s="83"/>
      <c r="K20" s="80">
        <f>Subaward_Subcontractor1!E20+Subaward_Subcontractor2!E20</f>
        <v>83795</v>
      </c>
      <c r="L20" s="80">
        <f>Subaward_Subcontractor1!F20+Subaward_Subcontractor2!F20</f>
        <v>112550</v>
      </c>
      <c r="M20" s="80">
        <f>Subaward_Subcontractor1!G20+Subaward_Subcontractor2!G20</f>
        <v>48600</v>
      </c>
      <c r="N20" s="80">
        <f>Subaward_Subcontractor1!H20+Subaward_Subcontractor2!H20</f>
        <v>39781.395000000004</v>
      </c>
      <c r="O20" s="77">
        <f t="shared" si="0"/>
        <v>284726.39500000002</v>
      </c>
      <c r="P20" s="25"/>
      <c r="Q20" s="25"/>
      <c r="R20" s="25"/>
      <c r="S20" s="25"/>
      <c r="T20" s="25"/>
      <c r="U20" s="25"/>
      <c r="V20" s="25"/>
      <c r="W20" s="25"/>
      <c r="X20" s="25"/>
      <c r="Y20" s="25"/>
      <c r="Z20" s="25"/>
      <c r="AA20" s="25"/>
    </row>
    <row r="21" spans="1:27" ht="30" customHeight="1">
      <c r="A21" s="82" t="s">
        <v>64</v>
      </c>
      <c r="B21" s="85"/>
      <c r="C21" s="85"/>
      <c r="D21" s="85"/>
      <c r="E21" s="85"/>
      <c r="F21" s="86" t="s">
        <v>65</v>
      </c>
      <c r="G21" s="87"/>
      <c r="H21" s="87"/>
      <c r="I21" s="87"/>
      <c r="J21" s="87"/>
      <c r="K21" s="80"/>
      <c r="L21" s="84"/>
      <c r="M21" s="84"/>
      <c r="N21" s="84"/>
      <c r="O21" s="77"/>
      <c r="P21" s="25"/>
      <c r="Q21" s="25"/>
      <c r="R21" s="25"/>
      <c r="S21" s="25"/>
      <c r="T21" s="25"/>
      <c r="U21" s="25"/>
      <c r="V21" s="25"/>
      <c r="W21" s="25"/>
      <c r="X21" s="25"/>
      <c r="Y21" s="25"/>
      <c r="Z21" s="25"/>
      <c r="AA21" s="25"/>
    </row>
    <row r="22" spans="1:27">
      <c r="A22" s="88"/>
      <c r="B22" s="83" t="s">
        <v>66</v>
      </c>
      <c r="C22" s="83"/>
      <c r="D22" s="83"/>
      <c r="E22" s="83"/>
      <c r="F22" s="83"/>
      <c r="G22" s="83"/>
      <c r="H22" s="83"/>
      <c r="I22" s="83"/>
      <c r="J22" s="89" t="s">
        <v>67</v>
      </c>
      <c r="K22" s="80">
        <f>SUMIFS('Other Direct Costs'!G4:G104,'Other Direct Costs'!A4:A104,"1",'Other Direct Costs'!B4:B104,"ODC #1")</f>
        <v>50</v>
      </c>
      <c r="L22" s="84">
        <f>SUMIFS('Other Direct Costs'!G4:G104,'Other Direct Costs'!A4:A104,"2",'Other Direct Costs'!B4:B104,"ODC #1")</f>
        <v>0</v>
      </c>
      <c r="M22" s="80">
        <f>SUMIFS('Other Direct Costs'!G4:G104,'Other Direct Costs'!A4:A104,"3",'Other Direct Costs'!B4:B104,"ODC #1")</f>
        <v>50</v>
      </c>
      <c r="N22" s="80">
        <f>SUMIFS('Other Direct Costs'!$G$4:$G$104,'Other Direct Costs'!$A$4:$A$104,"4",'Other Direct Costs'!$B$4:$B$104,"ODC #1")</f>
        <v>0</v>
      </c>
      <c r="O22" s="77">
        <f t="shared" ref="O22:O25" si="1">SUM(K22:N22)</f>
        <v>100</v>
      </c>
      <c r="P22" s="25"/>
      <c r="Q22" s="25"/>
      <c r="R22" s="25"/>
      <c r="S22" s="25"/>
      <c r="T22" s="25"/>
      <c r="U22" s="25"/>
      <c r="V22" s="25"/>
      <c r="W22" s="25"/>
      <c r="X22" s="25"/>
      <c r="Y22" s="25"/>
      <c r="Z22" s="25"/>
      <c r="AA22" s="25"/>
    </row>
    <row r="23" spans="1:27" ht="15.75" customHeight="1">
      <c r="A23" s="88"/>
      <c r="B23" s="83" t="s">
        <v>68</v>
      </c>
      <c r="C23" s="83"/>
      <c r="D23" s="83"/>
      <c r="E23" s="83"/>
      <c r="F23" s="83"/>
      <c r="G23" s="83"/>
      <c r="H23" s="83"/>
      <c r="I23" s="83"/>
      <c r="J23" s="89" t="s">
        <v>67</v>
      </c>
      <c r="K23" s="80">
        <f>SUMIFS('Other Direct Costs'!G4:G104,'Other Direct Costs'!A4:A104,"1",'Other Direct Costs'!B4:B104,"ODC #2")</f>
        <v>0</v>
      </c>
      <c r="L23" s="84">
        <f>SUMIFS('Other Direct Costs'!G4:G104,'Other Direct Costs'!A4:A104,"2",'Other Direct Costs'!B4:B104,"ODC #2")</f>
        <v>30</v>
      </c>
      <c r="M23" s="80">
        <f>SUMIFS('Other Direct Costs'!G4:G104,'Other Direct Costs'!A4:A104,"3",'Other Direct Costs'!B4:B104,"ODC #2")</f>
        <v>0</v>
      </c>
      <c r="N23" s="80">
        <f>SUMIFS('Other Direct Costs'!$G$4:$G$104,'Other Direct Costs'!$A$4:$A$104,"4",'Other Direct Costs'!$B$4:$B$104,"ODC #2")</f>
        <v>0</v>
      </c>
      <c r="O23" s="77">
        <f t="shared" si="1"/>
        <v>30</v>
      </c>
      <c r="P23" s="25"/>
      <c r="Q23" s="25"/>
      <c r="R23" s="25"/>
      <c r="S23" s="25"/>
      <c r="T23" s="25"/>
      <c r="U23" s="25"/>
      <c r="V23" s="25"/>
      <c r="W23" s="25"/>
      <c r="X23" s="25"/>
      <c r="Y23" s="25"/>
      <c r="Z23" s="25"/>
      <c r="AA23" s="25"/>
    </row>
    <row r="24" spans="1:27" ht="15.75" customHeight="1">
      <c r="A24" s="88"/>
      <c r="B24" s="83" t="s">
        <v>69</v>
      </c>
      <c r="C24" s="83"/>
      <c r="D24" s="83"/>
      <c r="E24" s="83"/>
      <c r="F24" s="83"/>
      <c r="G24" s="83"/>
      <c r="H24" s="83"/>
      <c r="I24" s="83"/>
      <c r="J24" s="89" t="s">
        <v>70</v>
      </c>
      <c r="K24" s="80">
        <f>SUMIFS('Other Direct Costs'!G4:G104,'Other Direct Costs'!A4:A104,"1",'Other Direct Costs'!B4:B104,"ODC #3")</f>
        <v>0</v>
      </c>
      <c r="L24" s="84">
        <f>SUMIFS('Other Direct Costs'!G4:G104,'Other Direct Costs'!A4:A104,"2",'Other Direct Costs'!B4:B104,"ODC #3")</f>
        <v>0</v>
      </c>
      <c r="M24" s="80">
        <f>SUMIFS('Other Direct Costs'!G4:G104,'Other Direct Costs'!A4:A104,"3",'Other Direct Costs'!B4:B104,"ODC #3")</f>
        <v>600</v>
      </c>
      <c r="N24" s="80">
        <f>SUMIFS('Other Direct Costs'!$G$4:$G$104,'Other Direct Costs'!$A$4:$A$104,"4",'Other Direct Costs'!$B$4:$B$104,"ODC #3")</f>
        <v>0</v>
      </c>
      <c r="O24" s="77">
        <f t="shared" si="1"/>
        <v>600</v>
      </c>
      <c r="P24" s="25"/>
      <c r="Q24" s="25"/>
      <c r="R24" s="25"/>
      <c r="S24" s="25"/>
      <c r="T24" s="25"/>
      <c r="U24" s="25"/>
      <c r="V24" s="25"/>
      <c r="W24" s="25"/>
      <c r="X24" s="25"/>
      <c r="Y24" s="25"/>
      <c r="Z24" s="25"/>
      <c r="AA24" s="25"/>
    </row>
    <row r="25" spans="1:27" ht="15.75" customHeight="1">
      <c r="A25" s="90" t="s">
        <v>71</v>
      </c>
      <c r="B25" s="91"/>
      <c r="C25" s="91"/>
      <c r="D25" s="91"/>
      <c r="E25" s="91"/>
      <c r="F25" s="91"/>
      <c r="G25" s="91"/>
      <c r="H25" s="91"/>
      <c r="I25" s="91"/>
      <c r="J25" s="91"/>
      <c r="K25" s="92">
        <f t="shared" ref="K25:N25" si="2">SUM(K14:K24)</f>
        <v>97562.85</v>
      </c>
      <c r="L25" s="92">
        <f t="shared" si="2"/>
        <v>140915</v>
      </c>
      <c r="M25" s="92">
        <f t="shared" si="2"/>
        <v>64315</v>
      </c>
      <c r="N25" s="92">
        <f t="shared" si="2"/>
        <v>54080.245000000003</v>
      </c>
      <c r="O25" s="93">
        <f t="shared" si="1"/>
        <v>356873.09499999997</v>
      </c>
      <c r="P25" s="25"/>
      <c r="Q25" s="25"/>
      <c r="R25" s="25"/>
      <c r="S25" s="25"/>
      <c r="T25" s="25"/>
      <c r="U25" s="25"/>
      <c r="V25" s="25"/>
      <c r="W25" s="25"/>
      <c r="X25" s="25"/>
      <c r="Y25" s="25"/>
      <c r="Z25" s="25"/>
      <c r="AA25" s="25"/>
    </row>
    <row r="26" spans="1:27" ht="15.75" customHeight="1">
      <c r="A26" s="54" t="s">
        <v>72</v>
      </c>
      <c r="B26" s="43"/>
      <c r="C26" s="43"/>
      <c r="D26" s="94" t="s">
        <v>73</v>
      </c>
      <c r="E26" s="94"/>
      <c r="F26" s="94"/>
      <c r="G26" s="94"/>
      <c r="H26" s="94"/>
      <c r="I26" s="94"/>
      <c r="J26" s="94"/>
      <c r="K26" s="95"/>
      <c r="L26" s="96"/>
      <c r="M26" s="95"/>
      <c r="N26" s="95"/>
      <c r="O26" s="97"/>
      <c r="P26" s="25"/>
      <c r="Q26" s="25"/>
      <c r="R26" s="25"/>
      <c r="S26" s="25"/>
      <c r="T26" s="25"/>
      <c r="U26" s="25"/>
      <c r="V26" s="25"/>
      <c r="W26" s="25"/>
      <c r="X26" s="25"/>
      <c r="Y26" s="25"/>
      <c r="Z26" s="25"/>
      <c r="AA26" s="25"/>
    </row>
    <row r="27" spans="1:27" ht="15.75" customHeight="1">
      <c r="A27" s="98" t="s">
        <v>74</v>
      </c>
      <c r="B27" s="99">
        <v>0.35</v>
      </c>
      <c r="C27" s="100"/>
      <c r="D27" s="100"/>
      <c r="E27" s="100" t="s">
        <v>75</v>
      </c>
      <c r="F27" s="100"/>
      <c r="G27" s="100"/>
      <c r="H27" s="100"/>
      <c r="I27" s="100"/>
      <c r="J27" s="101" t="s">
        <v>73</v>
      </c>
      <c r="K27" s="102">
        <f t="shared" ref="K27:N27" si="3">K25-K24</f>
        <v>97562.85</v>
      </c>
      <c r="L27" s="102">
        <f t="shared" si="3"/>
        <v>140915</v>
      </c>
      <c r="M27" s="102">
        <f t="shared" si="3"/>
        <v>63715</v>
      </c>
      <c r="N27" s="102">
        <f t="shared" si="3"/>
        <v>54080.245000000003</v>
      </c>
      <c r="O27" s="103">
        <f>SUM(K27:N27)</f>
        <v>356273.09499999997</v>
      </c>
      <c r="P27" s="25"/>
      <c r="Q27" s="25"/>
      <c r="R27" s="25"/>
      <c r="S27" s="25"/>
      <c r="T27" s="25"/>
      <c r="U27" s="25"/>
      <c r="V27" s="25"/>
      <c r="W27" s="25"/>
      <c r="X27" s="25"/>
      <c r="Y27" s="25"/>
      <c r="Z27" s="25"/>
      <c r="AA27" s="25"/>
    </row>
    <row r="28" spans="1:27" ht="15.75" customHeight="1">
      <c r="A28" s="104"/>
      <c r="B28" s="105"/>
      <c r="C28" s="105"/>
      <c r="D28" s="105"/>
      <c r="E28" s="105"/>
      <c r="F28" s="105"/>
      <c r="G28" s="105"/>
      <c r="H28" s="105"/>
      <c r="I28" s="105"/>
      <c r="J28" s="101" t="s">
        <v>76</v>
      </c>
      <c r="K28" s="106">
        <f>IF(Subaward_Subcontractor1!I21&gt;25000, 25000, IF(Subaward_Subcontractor1!I21&lt;=25000, Subaward_Subcontractor1!I21))+IF(Subaward_Subcontractor2!I21&gt;25000, 25000, IF(Subaward_Subcontractor2!I21&lt;=25000, Subaward_Subcontractor2!I21))</f>
        <v>50000</v>
      </c>
      <c r="L28" s="107"/>
      <c r="M28" s="107"/>
      <c r="N28" s="107"/>
      <c r="O28" s="108"/>
      <c r="P28" s="25"/>
      <c r="Q28" s="25"/>
      <c r="R28" s="25"/>
      <c r="S28" s="25"/>
      <c r="T28" s="25"/>
      <c r="U28" s="25"/>
      <c r="V28" s="25"/>
      <c r="W28" s="25"/>
      <c r="X28" s="25"/>
      <c r="Y28" s="25"/>
      <c r="Z28" s="25"/>
      <c r="AA28" s="25"/>
    </row>
    <row r="29" spans="1:27" ht="15.75" customHeight="1">
      <c r="A29" s="109"/>
      <c r="B29" s="110"/>
      <c r="C29" s="110"/>
      <c r="D29" s="110"/>
      <c r="E29" s="110"/>
      <c r="F29" s="110"/>
      <c r="G29" s="110"/>
      <c r="H29" s="110"/>
      <c r="I29" s="110"/>
      <c r="J29" s="110"/>
      <c r="K29" s="107">
        <f>(K27+K28)*$B$27</f>
        <v>51646.997499999998</v>
      </c>
      <c r="L29" s="107">
        <f t="shared" ref="L29:O29" si="4">L27*$B$27</f>
        <v>49320.25</v>
      </c>
      <c r="M29" s="107">
        <f t="shared" si="4"/>
        <v>22300.25</v>
      </c>
      <c r="N29" s="107">
        <f t="shared" si="4"/>
        <v>18928.085749999998</v>
      </c>
      <c r="O29" s="108">
        <f t="shared" si="4"/>
        <v>124695.58324999998</v>
      </c>
      <c r="P29" s="25"/>
      <c r="Q29" s="25"/>
      <c r="R29" s="25"/>
      <c r="S29" s="25"/>
      <c r="T29" s="25"/>
      <c r="U29" s="25"/>
      <c r="V29" s="25"/>
      <c r="W29" s="25"/>
      <c r="X29" s="25"/>
      <c r="Y29" s="25"/>
      <c r="Z29" s="25"/>
      <c r="AA29" s="25"/>
    </row>
    <row r="30" spans="1:27" ht="15.75" customHeight="1">
      <c r="A30" s="90" t="s">
        <v>77</v>
      </c>
      <c r="B30" s="91"/>
      <c r="C30" s="91"/>
      <c r="D30" s="91"/>
      <c r="E30" s="91"/>
      <c r="F30" s="91"/>
      <c r="G30" s="91"/>
      <c r="H30" s="91"/>
      <c r="I30" s="91"/>
      <c r="J30" s="91"/>
      <c r="K30" s="111">
        <f t="shared" ref="K30:N30" si="5">K29+K25</f>
        <v>149209.8475</v>
      </c>
      <c r="L30" s="111">
        <f t="shared" si="5"/>
        <v>190235.25</v>
      </c>
      <c r="M30" s="111">
        <f t="shared" si="5"/>
        <v>86615.25</v>
      </c>
      <c r="N30" s="111">
        <f t="shared" si="5"/>
        <v>73008.330749999994</v>
      </c>
      <c r="O30" s="112"/>
      <c r="P30" s="25"/>
      <c r="Q30" s="25"/>
      <c r="R30" s="25"/>
      <c r="S30" s="25"/>
      <c r="T30" s="25"/>
      <c r="U30" s="25"/>
      <c r="V30" s="25"/>
      <c r="W30" s="25"/>
      <c r="X30" s="25"/>
      <c r="Y30" s="25"/>
      <c r="Z30" s="25"/>
      <c r="AA30" s="25"/>
    </row>
    <row r="31" spans="1:27" ht="14.25" customHeight="1">
      <c r="A31" s="90" t="s">
        <v>78</v>
      </c>
      <c r="B31" s="113"/>
      <c r="C31" s="113"/>
      <c r="D31" s="113"/>
      <c r="E31" s="113"/>
      <c r="F31" s="113"/>
      <c r="G31" s="113"/>
      <c r="H31" s="113"/>
      <c r="I31" s="113"/>
      <c r="J31" s="113"/>
      <c r="K31" s="113"/>
      <c r="L31" s="113"/>
      <c r="M31" s="113"/>
      <c r="N31" s="114"/>
      <c r="O31" s="115">
        <f>SUM(K30:N30)</f>
        <v>499068.67825</v>
      </c>
      <c r="P31" s="25"/>
      <c r="Q31" s="25"/>
      <c r="R31" s="25"/>
      <c r="S31" s="25"/>
      <c r="T31" s="25"/>
      <c r="U31" s="25"/>
      <c r="V31" s="25"/>
      <c r="W31" s="25"/>
      <c r="X31" s="25"/>
      <c r="Y31" s="25"/>
      <c r="Z31" s="25"/>
      <c r="AA31" s="25"/>
    </row>
    <row r="32" spans="1:27" ht="15.75" customHeight="1">
      <c r="A32" s="116"/>
      <c r="B32" s="117"/>
      <c r="C32" s="117"/>
      <c r="D32" s="117"/>
      <c r="E32" s="117"/>
      <c r="F32" s="117"/>
      <c r="G32" s="117"/>
      <c r="H32" s="117"/>
      <c r="I32" s="117"/>
      <c r="J32" s="117"/>
      <c r="K32" s="117"/>
      <c r="L32" s="117"/>
      <c r="M32" s="117"/>
      <c r="N32" s="117"/>
      <c r="O32" s="117"/>
      <c r="P32" s="117"/>
      <c r="Q32" s="25"/>
      <c r="R32" s="25"/>
      <c r="S32" s="25"/>
      <c r="T32" s="25"/>
      <c r="U32" s="25"/>
      <c r="V32" s="25"/>
      <c r="W32" s="25"/>
      <c r="X32" s="25"/>
      <c r="Y32" s="25"/>
      <c r="Z32" s="25"/>
      <c r="AA32" s="25"/>
    </row>
    <row r="33" spans="1:27" ht="14.25" customHeight="1">
      <c r="A33" s="118" t="s">
        <v>79</v>
      </c>
      <c r="B33" s="119"/>
      <c r="C33" s="119"/>
      <c r="D33" s="119"/>
      <c r="E33" s="119"/>
      <c r="F33" s="119"/>
      <c r="G33" s="119"/>
      <c r="H33" s="119"/>
      <c r="I33" s="119"/>
      <c r="J33" s="119"/>
      <c r="K33" s="119"/>
      <c r="L33" s="119"/>
      <c r="M33" s="119"/>
      <c r="N33" s="119"/>
      <c r="O33" s="119"/>
      <c r="P33" s="119"/>
      <c r="Q33" s="25"/>
      <c r="R33" s="25"/>
      <c r="S33" s="25"/>
      <c r="T33" s="25"/>
      <c r="U33" s="25"/>
      <c r="V33" s="25"/>
      <c r="W33" s="25"/>
      <c r="X33" s="25"/>
      <c r="Y33" s="25"/>
      <c r="Z33" s="25"/>
      <c r="AA33" s="25"/>
    </row>
    <row r="34" spans="1:27" ht="14.25" customHeight="1">
      <c r="A34" s="120" t="s">
        <v>80</v>
      </c>
      <c r="B34" s="121"/>
      <c r="C34" s="121"/>
      <c r="D34" s="121"/>
      <c r="E34" s="121"/>
      <c r="F34" s="121"/>
      <c r="G34" s="121"/>
      <c r="H34" s="121"/>
      <c r="I34" s="121"/>
      <c r="J34" s="121"/>
      <c r="K34" s="121"/>
      <c r="L34" s="121"/>
      <c r="M34" s="121"/>
      <c r="N34" s="121"/>
      <c r="O34" s="121"/>
      <c r="P34" s="121"/>
      <c r="Q34" s="25"/>
      <c r="R34" s="25"/>
      <c r="S34" s="25"/>
      <c r="T34" s="25"/>
      <c r="U34" s="25"/>
      <c r="V34" s="25"/>
      <c r="W34" s="25"/>
      <c r="X34" s="25"/>
      <c r="Y34" s="25"/>
      <c r="Z34" s="25"/>
      <c r="AA34" s="25"/>
    </row>
    <row r="35" spans="1:27" ht="14.25" customHeight="1">
      <c r="A35" s="122" t="s">
        <v>81</v>
      </c>
      <c r="B35" s="123"/>
      <c r="C35" s="123"/>
      <c r="D35" s="123"/>
      <c r="E35" s="123"/>
      <c r="F35" s="123"/>
      <c r="G35" s="123"/>
      <c r="H35" s="123"/>
      <c r="I35" s="123"/>
      <c r="J35" s="123"/>
      <c r="K35" s="123"/>
      <c r="L35" s="123"/>
      <c r="M35" s="123"/>
      <c r="N35" s="123"/>
      <c r="O35" s="123"/>
      <c r="P35" s="123"/>
      <c r="Q35" s="25"/>
      <c r="R35" s="25"/>
      <c r="S35" s="25"/>
      <c r="T35" s="25"/>
      <c r="U35" s="25"/>
      <c r="V35" s="25"/>
      <c r="W35" s="25"/>
      <c r="X35" s="25"/>
      <c r="Y35" s="25"/>
      <c r="Z35" s="25"/>
      <c r="AA35" s="25"/>
    </row>
    <row r="36" spans="1:27" ht="15.75" customHeight="1">
      <c r="A36" s="75" t="s">
        <v>82</v>
      </c>
      <c r="B36" s="75"/>
      <c r="C36" s="75"/>
      <c r="D36" s="75"/>
      <c r="E36" s="75"/>
      <c r="F36" s="75"/>
      <c r="G36" s="75"/>
      <c r="H36" s="75"/>
      <c r="I36" s="75"/>
      <c r="J36" s="75"/>
      <c r="K36" s="75"/>
      <c r="L36" s="75"/>
      <c r="M36" s="75"/>
      <c r="N36" s="75"/>
      <c r="O36" s="75"/>
      <c r="P36" s="42"/>
      <c r="Q36" s="25"/>
      <c r="R36" s="25"/>
      <c r="S36" s="25"/>
      <c r="T36" s="25"/>
      <c r="U36" s="25"/>
      <c r="V36" s="25"/>
      <c r="W36" s="25"/>
      <c r="X36" s="25"/>
      <c r="Y36" s="25"/>
      <c r="Z36" s="25"/>
      <c r="AA36" s="25"/>
    </row>
    <row r="37" spans="1:27" ht="15.75" customHeight="1">
      <c r="A37" s="272" t="s">
        <v>83</v>
      </c>
      <c r="B37" s="273"/>
      <c r="C37" s="273"/>
      <c r="D37" s="273"/>
      <c r="E37" s="273"/>
      <c r="F37" s="273"/>
      <c r="G37" s="273"/>
      <c r="H37" s="273"/>
      <c r="I37" s="273"/>
      <c r="J37" s="273"/>
      <c r="K37" s="273"/>
      <c r="L37" s="274"/>
      <c r="M37" s="124"/>
      <c r="N37" s="124"/>
      <c r="O37" s="124"/>
      <c r="P37" s="25"/>
      <c r="Q37" s="25"/>
      <c r="R37" s="25"/>
      <c r="S37" s="25"/>
      <c r="T37" s="25"/>
      <c r="U37" s="25"/>
      <c r="V37" s="25"/>
      <c r="W37" s="25"/>
      <c r="X37" s="25"/>
      <c r="Y37" s="25"/>
      <c r="Z37" s="25"/>
      <c r="AA37" s="25"/>
    </row>
    <row r="38" spans="1:27" ht="14.25" customHeight="1">
      <c r="A38" s="275" t="s">
        <v>84</v>
      </c>
      <c r="B38" s="276"/>
      <c r="C38" s="276"/>
      <c r="D38" s="276"/>
      <c r="E38" s="276"/>
      <c r="F38" s="276"/>
      <c r="G38" s="276"/>
      <c r="H38" s="276"/>
      <c r="I38" s="276"/>
      <c r="J38" s="277"/>
      <c r="K38" s="62" t="s">
        <v>85</v>
      </c>
      <c r="L38" s="125">
        <v>0.75</v>
      </c>
      <c r="M38" s="125"/>
      <c r="N38" s="125"/>
      <c r="O38" s="125"/>
      <c r="P38" s="126"/>
      <c r="Q38" s="25"/>
      <c r="R38" s="25"/>
      <c r="S38" s="25"/>
      <c r="T38" s="25"/>
      <c r="U38" s="25"/>
      <c r="V38" s="25"/>
      <c r="W38" s="25"/>
      <c r="X38" s="25"/>
      <c r="Y38" s="25"/>
      <c r="Z38" s="25"/>
      <c r="AA38" s="25"/>
    </row>
    <row r="39" spans="1:27" ht="15.75" customHeight="1">
      <c r="A39" s="278"/>
      <c r="B39" s="263"/>
      <c r="C39" s="263"/>
      <c r="D39" s="263"/>
      <c r="E39" s="263"/>
      <c r="F39" s="263"/>
      <c r="G39" s="263"/>
      <c r="H39" s="263"/>
      <c r="I39" s="263"/>
      <c r="J39" s="279"/>
      <c r="K39" s="127"/>
      <c r="L39" s="128" t="s">
        <v>86</v>
      </c>
      <c r="M39" s="128"/>
      <c r="N39" s="128"/>
      <c r="O39" s="128"/>
      <c r="P39" s="129"/>
      <c r="Q39" s="25"/>
      <c r="R39" s="25"/>
      <c r="S39" s="25"/>
      <c r="T39" s="25"/>
      <c r="U39" s="25"/>
      <c r="V39" s="25"/>
      <c r="W39" s="25"/>
      <c r="X39" s="25"/>
      <c r="Y39" s="25"/>
      <c r="Z39" s="25"/>
      <c r="AA39" s="25"/>
    </row>
    <row r="40" spans="1:27" ht="15.75" customHeight="1">
      <c r="A40" s="280"/>
      <c r="B40" s="281"/>
      <c r="C40" s="281"/>
      <c r="D40" s="281"/>
      <c r="E40" s="281"/>
      <c r="F40" s="281"/>
      <c r="G40" s="281"/>
      <c r="H40" s="281"/>
      <c r="I40" s="281"/>
      <c r="J40" s="282"/>
      <c r="K40" s="62" t="s">
        <v>87</v>
      </c>
      <c r="L40" s="130">
        <v>55000</v>
      </c>
      <c r="M40" s="130"/>
      <c r="N40" s="130"/>
      <c r="O40" s="130"/>
      <c r="P40" s="129"/>
      <c r="Q40" s="25"/>
      <c r="R40" s="25"/>
      <c r="S40" s="25"/>
      <c r="T40" s="25"/>
      <c r="U40" s="25"/>
      <c r="V40" s="25"/>
      <c r="W40" s="25"/>
      <c r="X40" s="25"/>
      <c r="Y40" s="25"/>
      <c r="Z40" s="25"/>
      <c r="AA40" s="25"/>
    </row>
    <row r="41" spans="1:27" ht="15.75" customHeight="1">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row>
    <row r="42" spans="1:27" ht="15.75" customHeight="1">
      <c r="A42" s="131" t="s">
        <v>88</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row>
    <row r="43" spans="1:27" ht="28.5" customHeight="1">
      <c r="A43" s="283" t="s">
        <v>89</v>
      </c>
      <c r="B43" s="273"/>
      <c r="C43" s="273"/>
      <c r="D43" s="273"/>
      <c r="E43" s="273"/>
      <c r="F43" s="273"/>
      <c r="G43" s="273"/>
      <c r="H43" s="273"/>
      <c r="I43" s="273"/>
      <c r="J43" s="273"/>
      <c r="K43" s="273"/>
      <c r="L43" s="273"/>
      <c r="M43" s="273"/>
      <c r="N43" s="273"/>
      <c r="O43" s="273"/>
      <c r="P43" s="274"/>
      <c r="Q43" s="25"/>
      <c r="R43" s="25"/>
      <c r="S43" s="25"/>
      <c r="T43" s="25"/>
      <c r="U43" s="25"/>
      <c r="V43" s="25"/>
      <c r="W43" s="25"/>
      <c r="X43" s="25"/>
      <c r="Y43" s="25"/>
      <c r="Z43" s="25"/>
      <c r="AA43" s="25"/>
    </row>
    <row r="44" spans="1:27" ht="15.75" customHeight="1">
      <c r="A44" s="132" t="s">
        <v>90</v>
      </c>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row>
    <row r="45" spans="1:27" ht="15.75" customHeight="1">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row>
    <row r="46" spans="1:27" ht="15.75" customHeight="1">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row>
    <row r="47" spans="1:27" ht="15.7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7" ht="15.75" customHeight="1">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5.75" customHeight="1">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row>
    <row r="50" spans="1:27" ht="15.75" customHeight="1">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row>
    <row r="51" spans="1:27" ht="15.75" customHeight="1">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1:27" ht="15.75" customHeight="1">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row>
    <row r="53" spans="1:27" ht="15.75" customHeight="1">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row>
    <row r="54" spans="1:27" ht="15.75" customHeight="1">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row>
    <row r="55" spans="1:27" ht="15.75" customHeight="1">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row>
    <row r="56" spans="1:27" ht="15.75" customHeight="1">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row>
    <row r="57" spans="1:27" ht="15.75" customHeight="1">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row>
    <row r="58" spans="1:27" ht="15.75" customHeight="1">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row>
    <row r="59" spans="1:27" ht="15.75" customHeight="1">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row>
    <row r="60" spans="1:27" ht="15.75" customHeight="1">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row>
    <row r="61" spans="1:27" ht="15.75" customHeight="1">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row>
    <row r="62" spans="1:27" ht="15.75" customHeight="1">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row>
    <row r="63" spans="1:27" ht="15.75" customHeight="1">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row>
    <row r="64" spans="1:27" ht="15.75" customHeight="1">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row>
    <row r="65" spans="1:27" ht="15.75" customHeight="1">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row>
    <row r="66" spans="1:27" ht="15.75" customHeight="1">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row>
    <row r="67" spans="1:27" ht="15.75" customHeight="1">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row>
    <row r="68" spans="1:27" ht="15.75" customHeight="1">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row>
    <row r="69" spans="1:27" ht="15.75" customHeight="1">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row>
    <row r="70" spans="1:27" ht="15.75" customHeight="1">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row>
    <row r="71" spans="1:27" ht="15.75" customHeight="1">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row>
    <row r="72" spans="1:27" ht="15.75" customHeight="1">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row>
    <row r="73" spans="1:27" ht="15.75" customHeight="1">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row>
    <row r="74" spans="1:27" ht="15.75" customHeight="1">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row>
    <row r="75" spans="1:27" ht="15.75" customHeight="1">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row>
    <row r="76" spans="1:27" ht="15.75" customHeight="1">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row>
    <row r="77" spans="1:27" ht="15.75" customHeight="1">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row>
    <row r="78" spans="1:27" ht="15.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row>
    <row r="79" spans="1:27" ht="15.75" customHeight="1">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row>
    <row r="80" spans="1:27" ht="15.75" customHeight="1">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row>
    <row r="81" spans="1:27" ht="15.75" customHeight="1">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row>
    <row r="82" spans="1:27" ht="15.75"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row>
    <row r="83" spans="1:27" ht="15.75" customHeight="1">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row>
    <row r="84" spans="1:27" ht="15.75" customHeight="1">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row>
    <row r="85" spans="1:27" ht="15.75" customHeight="1">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row>
    <row r="86" spans="1:27" ht="15.75" customHeight="1">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row>
    <row r="87" spans="1:27" ht="15.75" customHeight="1">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row>
    <row r="88" spans="1:27" ht="15.75" customHeight="1">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row>
    <row r="89" spans="1:27" ht="15.75" customHeight="1">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row>
    <row r="90" spans="1:27" ht="15.75" customHeight="1">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row>
    <row r="91" spans="1:27" ht="15.75" customHeight="1">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row>
    <row r="92" spans="1:27" ht="15.75" customHeight="1">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row>
    <row r="93" spans="1:27" ht="15.75" customHeight="1">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row>
    <row r="94" spans="1:27" ht="15.75" customHeight="1">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row>
    <row r="95" spans="1:27" ht="15.75" customHeight="1">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row>
    <row r="96" spans="1:27" ht="15.75" customHeight="1">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row>
    <row r="97" spans="1:27" ht="15.75" customHeight="1">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row>
    <row r="98" spans="1:27" ht="15.75" customHeight="1">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row>
    <row r="99" spans="1:27" ht="15.75" customHeight="1">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row>
    <row r="100" spans="1:27" ht="15.75" customHeight="1">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row>
    <row r="101" spans="1:27" ht="15.75" customHeight="1">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row>
    <row r="102" spans="1:27" ht="15.75" customHeight="1">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row>
    <row r="103" spans="1:27" ht="15.75" customHeight="1">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row>
    <row r="104" spans="1:27" ht="15.75" customHeight="1">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row>
    <row r="105" spans="1:27" ht="15.75" customHeight="1">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row>
    <row r="106" spans="1:27" ht="15.75" customHeight="1">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row>
    <row r="107" spans="1:27" ht="15.75" customHeight="1">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row>
    <row r="108" spans="1:27" ht="15.75" customHeight="1">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row>
    <row r="109" spans="1:27" ht="15.75" customHeight="1">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row>
    <row r="110" spans="1:27" ht="15.75" customHeight="1">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row>
    <row r="111" spans="1:27" ht="15.75" customHeight="1">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row>
    <row r="112" spans="1:27" ht="15.75" customHeight="1">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row>
    <row r="113" spans="1:27" ht="15.75" customHeight="1">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row>
    <row r="114" spans="1:27" ht="15.75" customHeight="1">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row>
    <row r="115" spans="1:27" ht="15.75" customHeight="1">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row>
    <row r="116" spans="1:27" ht="15.75" customHeight="1">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row>
    <row r="117" spans="1:27" ht="15.75" customHeight="1">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row>
    <row r="118" spans="1:27" ht="15.75" customHeight="1">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row>
    <row r="119" spans="1:27" ht="15.75" customHeight="1">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row>
    <row r="120" spans="1:27" ht="15.75" customHeight="1">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row>
    <row r="121" spans="1:27" ht="15.75" customHeight="1">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row>
    <row r="122" spans="1:27" ht="15.75"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row>
    <row r="123" spans="1:27" ht="15.75" customHeight="1">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7" ht="15.75" customHeight="1">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row>
    <row r="125" spans="1:27" ht="15.75" customHeight="1">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row>
    <row r="126" spans="1:27" ht="15.75" customHeight="1">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row>
    <row r="127" spans="1:27" ht="15.75" customHeight="1">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row>
    <row r="128" spans="1:27" ht="15.75" customHeight="1">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row>
    <row r="129" spans="1:27" ht="15.75" customHeight="1">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row>
    <row r="130" spans="1:27" ht="15.75" customHeight="1">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row>
    <row r="131" spans="1:27" ht="15.75" customHeight="1">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row>
    <row r="132" spans="1:27" ht="15.75" customHeight="1">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row>
    <row r="133" spans="1:27" ht="15.75" customHeight="1">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row>
    <row r="134" spans="1:27" ht="15.75" customHeight="1">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row>
    <row r="135" spans="1:27" ht="15.75" customHeight="1">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row>
    <row r="136" spans="1:27" ht="15.75" customHeight="1">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row>
    <row r="137" spans="1:27" ht="15.75" customHeight="1">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row>
    <row r="138" spans="1:27" ht="15.75" customHeight="1">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row>
    <row r="139" spans="1:27" ht="15.75" customHeight="1">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row>
    <row r="140" spans="1:27" ht="15.75" customHeight="1">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row>
    <row r="141" spans="1:27" ht="15.75" customHeight="1">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row>
    <row r="142" spans="1:27" ht="15.75" customHeight="1">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row>
    <row r="143" spans="1:27" ht="15.75" customHeight="1">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row>
    <row r="144" spans="1:27" ht="15.75" customHeight="1">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row>
    <row r="145" spans="1:27" ht="15.75" customHeight="1">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row>
    <row r="146" spans="1:27" ht="15.75" customHeight="1">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row>
    <row r="147" spans="1:27" ht="15.75" customHeight="1">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row>
    <row r="148" spans="1:27" ht="15.75" customHeight="1">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row>
    <row r="149" spans="1:27" ht="15.75" customHeight="1">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row>
    <row r="150" spans="1:27" ht="15.75" customHeight="1">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row>
    <row r="151" spans="1:27" ht="15.75" customHeight="1">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row>
    <row r="152" spans="1:27" ht="15.75" customHeight="1">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row>
    <row r="153" spans="1:27" ht="15.75"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row>
    <row r="154" spans="1:27" ht="15.75" customHeight="1">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row>
    <row r="155" spans="1:27" ht="15.75" customHeight="1">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row>
    <row r="156" spans="1:27" ht="15.75" customHeight="1">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row>
    <row r="157" spans="1:27" ht="15.75" customHeight="1">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row>
    <row r="158" spans="1:27" ht="15.75" customHeight="1">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row>
    <row r="159" spans="1:27" ht="15.75" customHeight="1">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row>
    <row r="160" spans="1:27" ht="15.75" customHeight="1">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row>
    <row r="161" spans="1:27" ht="15.75" customHeight="1">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row>
    <row r="162" spans="1:27" ht="15.75" customHeight="1">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row>
    <row r="163" spans="1:27" ht="15.75" customHeight="1">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row>
    <row r="164" spans="1:27" ht="15.75" customHeight="1">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row>
    <row r="165" spans="1:27" ht="15.75" customHeight="1">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row>
    <row r="166" spans="1:27" ht="15.75" customHeight="1">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row>
    <row r="167" spans="1:27" ht="15.75" customHeight="1">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row>
    <row r="168" spans="1:27" ht="15.75" customHeight="1">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row>
    <row r="169" spans="1:27" ht="15.75" customHeight="1">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row>
    <row r="170" spans="1:27" ht="15.75" customHeight="1">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row>
    <row r="171" spans="1:27" ht="15.75" customHeight="1">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row>
    <row r="172" spans="1:27" ht="15.75" customHeight="1">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row>
    <row r="173" spans="1:27" ht="15.75" customHeight="1">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row>
    <row r="174" spans="1:27" ht="15.75" customHeight="1">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row>
    <row r="175" spans="1:27" ht="15.75" customHeight="1">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row>
    <row r="176" spans="1:27" ht="15.75" customHeight="1">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row>
    <row r="177" spans="1:27" ht="15.75" customHeight="1">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row>
    <row r="178" spans="1:27" ht="15.75" customHeight="1">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row>
    <row r="179" spans="1:27" ht="15.75" customHeight="1">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row>
    <row r="180" spans="1:27" ht="15.75" customHeight="1">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row>
    <row r="181" spans="1:27" ht="15.75" customHeight="1">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row>
    <row r="182" spans="1:27" ht="15.75" customHeight="1">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row>
    <row r="183" spans="1:27" ht="15.75" customHeight="1">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row>
    <row r="184" spans="1:27" ht="15.75" customHeight="1">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row>
    <row r="185" spans="1:27" ht="15.75" customHeight="1">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row>
    <row r="186" spans="1:27" ht="15.75" customHeight="1">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row>
    <row r="187" spans="1:27" ht="15.75" customHeight="1">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row>
    <row r="188" spans="1:27" ht="15.75" customHeight="1">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row>
    <row r="189" spans="1:27" ht="15.75" customHeight="1">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row>
    <row r="190" spans="1:27" ht="15.75" customHeight="1">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row>
    <row r="191" spans="1:27" ht="15.75" customHeight="1">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row>
    <row r="192" spans="1:27" ht="15.75" customHeight="1">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row>
    <row r="193" spans="1:27" ht="15.75" customHeight="1">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row>
    <row r="194" spans="1:27" ht="15.75" customHeight="1">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row>
    <row r="195" spans="1:27" ht="15.75" customHeight="1">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row>
    <row r="196" spans="1:27" ht="15.75" customHeight="1">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row>
    <row r="197" spans="1:27" ht="15.75" customHeight="1">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row>
    <row r="198" spans="1:27" ht="15.75" customHeight="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row>
    <row r="199" spans="1:27" ht="15.75" customHeight="1">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row>
    <row r="200" spans="1:27" ht="15.75" customHeight="1">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row>
    <row r="201" spans="1:27" ht="15.75" customHeight="1">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row>
    <row r="202" spans="1:27" ht="15.75" customHeight="1">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row>
    <row r="203" spans="1:27" ht="15.75" customHeight="1">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row>
    <row r="204" spans="1:27" ht="15.75" customHeight="1">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row>
    <row r="205" spans="1:27" ht="15.75" customHeight="1">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row>
    <row r="206" spans="1:27" ht="15.75" customHeight="1">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row>
    <row r="207" spans="1:27" ht="15.75" customHeight="1">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row>
    <row r="208" spans="1:27" ht="15.75" customHeight="1">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row>
    <row r="209" spans="1:27" ht="15.75" customHeight="1">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row>
    <row r="210" spans="1:27" ht="15.75" customHeight="1">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row>
    <row r="211" spans="1:27" ht="15.75" customHeight="1">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row>
    <row r="212" spans="1:27" ht="15.75" customHeight="1">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row>
    <row r="213" spans="1:27" ht="15.75" customHeight="1">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row>
    <row r="214" spans="1:27" ht="15.75" customHeight="1">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row>
    <row r="215" spans="1:27" ht="15.75" customHeight="1">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row>
    <row r="216" spans="1:27" ht="15.75" customHeight="1">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row>
    <row r="217" spans="1:27" ht="15.75" customHeight="1">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row>
    <row r="218" spans="1:27" ht="15.75" customHeight="1">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row>
    <row r="219" spans="1:27" ht="15.75" customHeight="1">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row>
    <row r="220" spans="1:27" ht="15.75" customHeight="1">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row>
    <row r="221" spans="1:27" ht="15.75" customHeight="1">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row>
    <row r="222" spans="1:27" ht="15.75" customHeight="1">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row>
    <row r="223" spans="1:27" ht="15.75" customHeight="1">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row>
    <row r="224" spans="1:27" ht="15.75" customHeight="1">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row>
    <row r="225" spans="1:27" ht="15.75" customHeight="1">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row>
    <row r="226" spans="1:27" ht="15.75" customHeight="1">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row>
    <row r="227" spans="1:27" ht="15.75" customHeight="1">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row>
    <row r="228" spans="1:27" ht="15.75" customHeight="1">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row>
    <row r="229" spans="1:27" ht="15.75" customHeight="1">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row>
    <row r="230" spans="1:27" ht="15.75" customHeight="1">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row>
    <row r="231" spans="1:27" ht="15.75" customHeight="1">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row>
    <row r="232" spans="1:27" ht="15.75" customHeight="1">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row>
    <row r="233" spans="1:27" ht="15.75" customHeight="1">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row>
    <row r="234" spans="1:27" ht="15.75" customHeight="1">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row>
    <row r="235" spans="1:27" ht="15.75" customHeight="1">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row>
    <row r="236" spans="1:27" ht="15.75" customHeight="1">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row>
    <row r="237" spans="1:27" ht="15.75" customHeight="1">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row>
    <row r="238" spans="1:27" ht="15.75" customHeight="1">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row>
    <row r="239" spans="1:27" ht="15.75" customHeight="1">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row>
    <row r="240" spans="1:27" ht="15.75" customHeight="1">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row>
    <row r="241" spans="1:27" ht="15.75" customHeight="1">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row>
    <row r="242" spans="1:27" ht="15.75" customHeight="1">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row>
    <row r="243" spans="1:27" ht="15.75" customHeight="1">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row>
    <row r="244" spans="1:27" ht="15.75" customHeight="1">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row>
    <row r="245" spans="1:27" ht="15.75" customHeight="1">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row>
    <row r="246" spans="1:27" ht="15.75" customHeight="1">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row>
    <row r="247" spans="1:27" ht="15.75" customHeight="1">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row>
    <row r="248" spans="1:27" ht="15.75" customHeight="1">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row>
    <row r="249" spans="1:27" ht="15.75" customHeight="1">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row>
    <row r="250" spans="1:27" ht="15.75" customHeight="1">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row>
    <row r="251" spans="1:27" ht="15.75" customHeight="1">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row>
    <row r="252" spans="1:27" ht="15.75" customHeight="1">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row>
    <row r="253" spans="1:27" ht="15.75" customHeight="1">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row>
    <row r="254" spans="1:27" ht="15.75" customHeight="1">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row>
    <row r="255" spans="1:27" ht="15.75" customHeight="1">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row>
    <row r="256" spans="1:27" ht="15.75" customHeight="1">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row>
    <row r="257" spans="1:27" ht="15.75" customHeight="1">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row>
    <row r="258" spans="1:27" ht="15.75" customHeight="1">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row>
    <row r="259" spans="1:27" ht="15.75" customHeight="1">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row>
    <row r="260" spans="1:27" ht="15.75" customHeight="1">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row>
    <row r="261" spans="1:27" ht="15.75" customHeight="1">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row>
    <row r="262" spans="1:27" ht="15.75" customHeight="1">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row>
    <row r="263" spans="1:27" ht="15.75" customHeight="1">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row>
    <row r="264" spans="1:27" ht="15.75"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row>
    <row r="265" spans="1:27" ht="15.75" customHeight="1">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row>
    <row r="266" spans="1:27" ht="15.75" customHeight="1">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row>
    <row r="267" spans="1:27" ht="15.75" customHeight="1">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row>
    <row r="268" spans="1:27" ht="15.75" customHeight="1">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row>
    <row r="269" spans="1:27" ht="15.75" customHeight="1">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row>
    <row r="270" spans="1:27" ht="15.75" customHeight="1">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row>
    <row r="271" spans="1:27" ht="15.75" customHeight="1">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row>
    <row r="272" spans="1:27" ht="15.75" customHeight="1">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row>
    <row r="273" spans="1:27" ht="15.75" customHeight="1">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row>
    <row r="274" spans="1:27" ht="15.75" customHeight="1">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row>
    <row r="275" spans="1:27" ht="15.75" customHeight="1">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row>
    <row r="276" spans="1:27" ht="15.75" customHeight="1">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row>
    <row r="277" spans="1:27" ht="15.75" customHeight="1">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row>
    <row r="278" spans="1:27" ht="15.75" customHeight="1">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row>
    <row r="279" spans="1:27" ht="15.75" customHeight="1">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row>
    <row r="280" spans="1:27" ht="15.75" customHeight="1">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row>
    <row r="281" spans="1:27" ht="15.75" customHeight="1">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row>
    <row r="282" spans="1:27" ht="15.75" customHeight="1">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row>
    <row r="283" spans="1:27" ht="15.75" customHeight="1">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row>
    <row r="284" spans="1:27" ht="15.75" customHeight="1">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row>
    <row r="285" spans="1:27" ht="15.75" customHeight="1">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row>
    <row r="286" spans="1:27" ht="15.75" customHeight="1">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row>
    <row r="287" spans="1:27" ht="15.75" customHeight="1">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row>
    <row r="288" spans="1:27" ht="15.75" customHeight="1">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row>
    <row r="289" spans="1:27" ht="15.75" customHeight="1">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row>
    <row r="290" spans="1:27" ht="15.75" customHeight="1">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row>
    <row r="291" spans="1:27" ht="15.75" customHeight="1">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row>
    <row r="292" spans="1:27" ht="15.75" customHeight="1">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row>
    <row r="293" spans="1:27" ht="15.75" customHeight="1">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row>
    <row r="294" spans="1:27" ht="15.75" customHeight="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row>
    <row r="295" spans="1:27" ht="15.75"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row>
    <row r="296" spans="1:27" ht="15.75" customHeight="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row>
    <row r="297" spans="1:27" ht="15.75" customHeight="1">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row>
    <row r="298" spans="1:27" ht="15.75" customHeight="1">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row>
    <row r="299" spans="1:27" ht="15.75" customHeight="1">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row>
    <row r="300" spans="1:27" ht="15.75" customHeight="1">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row>
    <row r="301" spans="1:27" ht="15.75" customHeight="1">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row>
    <row r="302" spans="1:27" ht="15.75" customHeight="1">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row>
    <row r="303" spans="1:27" ht="15.75" customHeight="1">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row>
    <row r="304" spans="1:27" ht="15.75" customHeight="1">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row>
    <row r="305" spans="1:27" ht="15.75" customHeight="1">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row>
    <row r="306" spans="1:27" ht="15.75" customHeight="1">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row>
    <row r="307" spans="1:27" ht="15.75" customHeight="1">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row>
    <row r="308" spans="1:27" ht="15.75" customHeight="1">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row>
    <row r="309" spans="1:27" ht="15.75" customHeight="1">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row>
    <row r="310" spans="1:27" ht="15.75" customHeight="1">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row>
    <row r="311" spans="1:27" ht="15.75" customHeight="1">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row>
    <row r="312" spans="1:27" ht="15.75" customHeight="1">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row>
    <row r="313" spans="1:27" ht="15.75" customHeight="1">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row>
    <row r="314" spans="1:27" ht="15.75" customHeight="1">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row>
    <row r="315" spans="1:27" ht="15.75" customHeight="1">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row>
    <row r="316" spans="1:27" ht="15.75" customHeight="1">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row>
    <row r="317" spans="1:27" ht="15.75" customHeight="1">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row>
    <row r="318" spans="1:27" ht="15.75" customHeight="1">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row>
    <row r="319" spans="1:27" ht="15.75" customHeight="1">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row>
    <row r="320" spans="1:27" ht="15.75" customHeight="1">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row>
    <row r="321" spans="1:27" ht="15.75" customHeight="1">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row>
    <row r="322" spans="1:27" ht="15.75" customHeight="1">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row>
    <row r="323" spans="1:27" ht="15.75" customHeight="1">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row>
    <row r="324" spans="1:27" ht="15.75" customHeight="1">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row>
    <row r="325" spans="1:27" ht="15.75" customHeight="1">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row>
    <row r="326" spans="1:27" ht="15.75"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row>
    <row r="327" spans="1:27" ht="15.75" customHeight="1">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row>
    <row r="328" spans="1:27" ht="15.75" customHeight="1">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row>
    <row r="329" spans="1:27" ht="15.75" customHeight="1">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row>
    <row r="330" spans="1:27" ht="15.75" customHeight="1">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row>
    <row r="331" spans="1:27" ht="15.75" customHeight="1">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row>
    <row r="332" spans="1:27" ht="15.75" customHeight="1">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row>
    <row r="333" spans="1:27" ht="15.75" customHeight="1">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row>
    <row r="334" spans="1:27" ht="15.75" customHeight="1">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row>
    <row r="335" spans="1:27" ht="15.75" customHeight="1">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row>
    <row r="336" spans="1:27" ht="15.75" customHeight="1">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row>
    <row r="337" spans="1:27" ht="15.75" customHeight="1">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row>
    <row r="338" spans="1:27" ht="15.75" customHeight="1">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row>
    <row r="339" spans="1:27" ht="15.75" customHeight="1">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row>
    <row r="340" spans="1:27" ht="15.75" customHeight="1">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row>
    <row r="341" spans="1:27" ht="15.75" customHeight="1">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row>
    <row r="342" spans="1:27" ht="15.75" customHeight="1">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row>
    <row r="343" spans="1:27" ht="15.75" customHeight="1">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row>
    <row r="344" spans="1:27" ht="15.75" customHeight="1">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row>
    <row r="345" spans="1:27" ht="15.75" customHeight="1">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row>
    <row r="346" spans="1:27" ht="15.75" customHeight="1">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row>
    <row r="347" spans="1:27" ht="15.75" customHeight="1">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row>
    <row r="348" spans="1:27" ht="15.75" customHeight="1">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row>
    <row r="349" spans="1:27" ht="15.75" customHeight="1">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row>
    <row r="350" spans="1:27" ht="15.75" customHeight="1">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row>
    <row r="351" spans="1:27" ht="15.75" customHeight="1">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row>
    <row r="352" spans="1:27" ht="15.75" customHeight="1">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row>
    <row r="353" spans="1:27" ht="15.75" customHeight="1">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row>
    <row r="354" spans="1:27" ht="15.75" customHeight="1">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row>
    <row r="355" spans="1:27" ht="15.75" customHeight="1">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row>
    <row r="356" spans="1:27" ht="15.75" customHeight="1">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row>
    <row r="357" spans="1:27" ht="15.75"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row>
    <row r="358" spans="1:27" ht="15.75" customHeight="1">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row>
    <row r="359" spans="1:27" ht="15.75" customHeight="1">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row>
    <row r="360" spans="1:27" ht="15.75" customHeight="1">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row>
    <row r="361" spans="1:27" ht="15.75" customHeight="1">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row>
    <row r="362" spans="1:27" ht="15.75" customHeight="1">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row>
    <row r="363" spans="1:27" ht="15.75" customHeight="1">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row>
    <row r="364" spans="1:27" ht="15.75" customHeight="1">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row>
    <row r="365" spans="1:27" ht="15.75" customHeight="1">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row>
    <row r="366" spans="1:27" ht="15.75" customHeight="1">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row>
    <row r="367" spans="1:27" ht="15.75" customHeight="1">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row>
    <row r="368" spans="1:27" ht="15.75" customHeight="1">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row>
    <row r="369" spans="1:27" ht="15.75" customHeight="1">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row>
    <row r="370" spans="1:27" ht="15.75" customHeight="1">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row>
    <row r="371" spans="1:27" ht="15.75" customHeight="1">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row>
    <row r="372" spans="1:27" ht="15.75" customHeight="1">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row>
    <row r="373" spans="1:27" ht="15.75" customHeight="1">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row>
    <row r="374" spans="1:27" ht="15.75" customHeight="1">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row>
    <row r="375" spans="1:27" ht="15.75" customHeight="1">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row>
    <row r="376" spans="1:27" ht="15.75" customHeight="1">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row>
    <row r="377" spans="1:27" ht="15.75" customHeight="1">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row>
    <row r="378" spans="1:27" ht="15.75" customHeight="1">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row>
    <row r="379" spans="1:27" ht="15.75" customHeight="1">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row>
    <row r="380" spans="1:27" ht="15.75" customHeight="1">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row>
    <row r="381" spans="1:27" ht="15.75" customHeight="1">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row>
    <row r="382" spans="1:27" ht="15.75" customHeight="1">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row>
    <row r="383" spans="1:27" ht="15.75" customHeight="1">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row>
    <row r="384" spans="1:27" ht="15.75" customHeight="1">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row>
    <row r="385" spans="1:27" ht="15.75" customHeight="1">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row>
    <row r="386" spans="1:27" ht="15.75" customHeight="1">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row>
    <row r="387" spans="1:27" ht="15.75" customHeight="1">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row>
    <row r="388" spans="1:27" ht="15.75" customHeight="1">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row>
    <row r="389" spans="1:27" ht="15.75" customHeight="1">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row>
    <row r="390" spans="1:27" ht="15.75" customHeight="1">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row>
    <row r="391" spans="1:27" ht="15.75" customHeight="1">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row>
    <row r="392" spans="1:27" ht="15.75" customHeight="1">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row>
    <row r="393" spans="1:27" ht="15.75" customHeight="1">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row>
    <row r="394" spans="1:27" ht="15.75" customHeight="1">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row>
    <row r="395" spans="1:27" ht="15.75" customHeight="1">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row>
    <row r="396" spans="1:27" ht="15.75" customHeight="1">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row>
    <row r="397" spans="1:27" ht="15.75" customHeight="1">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row>
    <row r="398" spans="1:27" ht="15.75" customHeight="1">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row>
    <row r="399" spans="1:27" ht="15.75" customHeight="1">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row>
    <row r="400" spans="1:27" ht="15.75" customHeight="1">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row>
    <row r="401" spans="1:27" ht="15.75" customHeight="1">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row>
    <row r="402" spans="1:27" ht="15.75" customHeight="1">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row>
    <row r="403" spans="1:27" ht="15.75" customHeight="1">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row>
    <row r="404" spans="1:27" ht="15.75" customHeight="1">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row>
    <row r="405" spans="1:27" ht="15.75" customHeight="1">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row>
    <row r="406" spans="1:27" ht="15.75" customHeight="1">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row>
    <row r="407" spans="1:27" ht="15.75" customHeight="1">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row>
    <row r="408" spans="1:27" ht="15.75" customHeight="1">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row>
    <row r="409" spans="1:27" ht="15.75" customHeight="1">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row>
    <row r="410" spans="1:27" ht="15.75" customHeight="1">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row>
    <row r="411" spans="1:27" ht="15.75" customHeight="1">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row>
    <row r="412" spans="1:27" ht="15.75" customHeight="1">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row>
    <row r="413" spans="1:27" ht="15.75" customHeight="1">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row>
    <row r="414" spans="1:27" ht="15.75" customHeight="1">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row>
    <row r="415" spans="1:27" ht="15.75" customHeight="1">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row>
    <row r="416" spans="1:27" ht="15.75" customHeight="1">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row>
    <row r="417" spans="1:27" ht="15.75" customHeight="1">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row>
    <row r="418" spans="1:27" ht="15.75" customHeight="1">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row>
    <row r="419" spans="1:27" ht="15.75" customHeight="1">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row>
    <row r="420" spans="1:27" ht="15.75" customHeight="1">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row>
    <row r="421" spans="1:27" ht="15.75" customHeight="1">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row>
    <row r="422" spans="1:27" ht="15.75" customHeight="1">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row>
    <row r="423" spans="1:27" ht="15.75" customHeight="1">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row>
    <row r="424" spans="1:27" ht="15.75" customHeight="1">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row>
    <row r="425" spans="1:27" ht="15.75" customHeight="1">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row>
    <row r="426" spans="1:27" ht="15.75" customHeight="1">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row>
    <row r="427" spans="1:27" ht="15.75" customHeight="1">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row>
    <row r="428" spans="1:27" ht="15.75" customHeight="1">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row>
    <row r="429" spans="1:27" ht="15.75" customHeight="1">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row>
    <row r="430" spans="1:27" ht="15.75" customHeight="1">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row>
    <row r="431" spans="1:27" ht="15.75" customHeight="1">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row>
    <row r="432" spans="1:27" ht="15.75" customHeight="1">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row>
    <row r="433" spans="1:27" ht="15.75" customHeight="1">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row>
    <row r="434" spans="1:27" ht="15.75" customHeight="1">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row>
    <row r="435" spans="1:27" ht="15.75" customHeight="1">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row>
    <row r="436" spans="1:27" ht="15.75" customHeight="1">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row>
    <row r="437" spans="1:27" ht="15.75" customHeight="1">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row>
    <row r="438" spans="1:27" ht="15.75" customHeight="1">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row>
    <row r="439" spans="1:27" ht="15.75" customHeight="1">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row>
    <row r="440" spans="1:27" ht="15.75" customHeight="1">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row>
    <row r="441" spans="1:27" ht="15.75" customHeight="1">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row>
    <row r="442" spans="1:27" ht="15.75" customHeight="1">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row>
    <row r="443" spans="1:27" ht="15.75" customHeight="1">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row>
    <row r="444" spans="1:27" ht="15.75" customHeight="1">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row>
    <row r="445" spans="1:27" ht="15.75" customHeight="1">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row>
    <row r="446" spans="1:27" ht="15.75" customHeight="1">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row>
    <row r="447" spans="1:27" ht="15.75" customHeight="1">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row>
    <row r="448" spans="1:27" ht="15.75" customHeight="1">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row>
    <row r="449" spans="1:27" ht="15.75" customHeight="1">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row>
    <row r="450" spans="1:27" ht="15.75" customHeight="1">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row>
    <row r="451" spans="1:27" ht="15.75" customHeight="1">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row>
    <row r="452" spans="1:27" ht="15.75" customHeight="1">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row>
    <row r="453" spans="1:27" ht="15.75" customHeight="1">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row>
    <row r="454" spans="1:27" ht="15.75" customHeight="1">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row>
    <row r="455" spans="1:27" ht="15.75" customHeight="1">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row>
    <row r="456" spans="1:27" ht="15.75" customHeight="1">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row>
    <row r="457" spans="1:27" ht="15.75" customHeight="1">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row>
    <row r="458" spans="1:27" ht="15.75" customHeight="1">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row>
    <row r="459" spans="1:27" ht="15.75" customHeight="1">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row>
    <row r="460" spans="1:27" ht="15.75" customHeight="1">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row>
    <row r="461" spans="1:27" ht="15.75" customHeight="1">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row>
    <row r="462" spans="1:27" ht="15.75" customHeight="1">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row>
    <row r="463" spans="1:27" ht="15.75" customHeight="1">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row>
    <row r="464" spans="1:27" ht="15.75" customHeight="1">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row>
    <row r="465" spans="1:27" ht="15.75" customHeight="1">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row>
    <row r="466" spans="1:27" ht="15.75" customHeight="1">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row>
    <row r="467" spans="1:27" ht="15.75" customHeight="1">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row>
    <row r="468" spans="1:27" ht="15.75" customHeight="1">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row>
    <row r="469" spans="1:27" ht="15.75" customHeight="1">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row>
    <row r="470" spans="1:27" ht="15.75" customHeight="1">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row>
    <row r="471" spans="1:27" ht="15.75" customHeight="1">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row>
    <row r="472" spans="1:27" ht="15.75" customHeight="1">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row>
    <row r="473" spans="1:27" ht="15.75" customHeight="1">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row>
    <row r="474" spans="1:27" ht="15.75" customHeight="1">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row>
    <row r="475" spans="1:27" ht="15.75" customHeight="1">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row>
    <row r="476" spans="1:27" ht="15.75" customHeight="1">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row>
    <row r="477" spans="1:27" ht="15.75" customHeight="1">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row>
    <row r="478" spans="1:27" ht="15.75" customHeight="1">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row>
    <row r="479" spans="1:27" ht="15.75" customHeight="1">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row>
    <row r="480" spans="1:27" ht="15.75" customHeight="1">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row>
    <row r="481" spans="1:27" ht="15.75" customHeight="1">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row>
    <row r="482" spans="1:27" ht="15.75" customHeight="1">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row>
    <row r="483" spans="1:27" ht="15.75" customHeight="1">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row>
    <row r="484" spans="1:27" ht="15.75" customHeight="1">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row>
    <row r="485" spans="1:27" ht="15.75" customHeight="1">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row>
    <row r="486" spans="1:27" ht="15.75" customHeight="1">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row>
    <row r="487" spans="1:27" ht="15.75" customHeight="1">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row>
    <row r="488" spans="1:27" ht="15.75" customHeight="1">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row>
    <row r="489" spans="1:27" ht="15.75" customHeight="1">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row>
    <row r="490" spans="1:27" ht="15.75" customHeight="1">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row>
    <row r="491" spans="1:27" ht="15.75" customHeight="1">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row>
    <row r="492" spans="1:27" ht="15.75" customHeight="1">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row>
    <row r="493" spans="1:27" ht="15.75" customHeight="1">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row>
    <row r="494" spans="1:27" ht="15.75" customHeight="1">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row>
    <row r="495" spans="1:27" ht="15.75" customHeight="1">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row>
    <row r="496" spans="1:27" ht="15.75" customHeight="1">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row>
    <row r="497" spans="1:27" ht="15.75" customHeight="1">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row>
    <row r="498" spans="1:27" ht="15.75" customHeight="1">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row>
    <row r="499" spans="1:27" ht="15.75" customHeight="1">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row>
    <row r="500" spans="1:27" ht="15.75" customHeight="1">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row>
    <row r="501" spans="1:27" ht="15.75" customHeight="1">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row>
    <row r="502" spans="1:27" ht="15.75" customHeight="1">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row>
    <row r="503" spans="1:27" ht="15.75" customHeight="1">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row>
    <row r="504" spans="1:27" ht="15.75" customHeight="1">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row>
    <row r="505" spans="1:27" ht="15.75" customHeight="1">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row>
    <row r="506" spans="1:27" ht="15.75" customHeight="1">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row>
    <row r="507" spans="1:27" ht="15.75" customHeight="1">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row>
    <row r="508" spans="1:27" ht="15.75" customHeight="1">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row>
    <row r="509" spans="1:27" ht="15.75" customHeight="1">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row>
    <row r="510" spans="1:27" ht="15.75" customHeight="1">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row>
    <row r="511" spans="1:27" ht="15.75" customHeight="1">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row>
    <row r="512" spans="1:27" ht="15.75" customHeight="1">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row>
    <row r="513" spans="1:27" ht="15.75" customHeight="1">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row>
    <row r="514" spans="1:27" ht="15.75" customHeight="1">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row>
    <row r="515" spans="1:27" ht="15.75" customHeight="1">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row>
    <row r="516" spans="1:27" ht="15.75" customHeight="1">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row>
    <row r="517" spans="1:27" ht="15.75" customHeight="1">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row>
    <row r="518" spans="1:27" ht="15.75" customHeight="1">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row>
    <row r="519" spans="1:27" ht="15.75" customHeight="1">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row>
    <row r="520" spans="1:27" ht="15.75" customHeight="1">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row>
    <row r="521" spans="1:27" ht="15.75" customHeight="1">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row>
    <row r="522" spans="1:27" ht="15.75" customHeight="1">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row>
    <row r="523" spans="1:27" ht="15.75" customHeight="1">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row>
    <row r="524" spans="1:27" ht="15.75" customHeight="1">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row>
    <row r="525" spans="1:27" ht="15.75" customHeight="1">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row>
    <row r="526" spans="1:27" ht="15.75" customHeight="1">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row>
    <row r="527" spans="1:27" ht="15.75" customHeight="1">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row>
    <row r="528" spans="1:27" ht="15.75" customHeight="1">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row>
    <row r="529" spans="1:27" ht="15.75" customHeight="1">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row>
    <row r="530" spans="1:27" ht="15.75" customHeight="1">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row>
    <row r="531" spans="1:27" ht="15.75" customHeight="1">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row>
    <row r="532" spans="1:27" ht="15.75" customHeight="1">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row>
    <row r="533" spans="1:27" ht="15.75" customHeight="1">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row>
    <row r="534" spans="1:27" ht="15.75" customHeight="1">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row>
    <row r="535" spans="1:27" ht="15.75" customHeight="1">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row>
    <row r="536" spans="1:27" ht="15.75" customHeight="1">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row>
    <row r="537" spans="1:27" ht="15.75" customHeight="1">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row>
    <row r="538" spans="1:27" ht="15.75" customHeight="1">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row>
    <row r="539" spans="1:27" ht="15.75" customHeight="1">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row>
    <row r="540" spans="1:27" ht="15.75" customHeight="1">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row>
    <row r="541" spans="1:27" ht="15.75" customHeight="1">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row>
    <row r="542" spans="1:27" ht="15.75" customHeight="1">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row>
    <row r="543" spans="1:27" ht="15.75" customHeight="1">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row>
    <row r="544" spans="1:27" ht="15.75" customHeight="1">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row>
    <row r="545" spans="1:27" ht="15.75" customHeight="1">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row>
    <row r="546" spans="1:27" ht="15.75" customHeight="1">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row>
    <row r="547" spans="1:27" ht="15.75" customHeight="1">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row>
    <row r="548" spans="1:27" ht="15.75" customHeight="1">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row>
    <row r="549" spans="1:27" ht="15.75" customHeight="1">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row>
    <row r="550" spans="1:27" ht="15.75" customHeight="1">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row>
    <row r="551" spans="1:27" ht="15.75" customHeight="1">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row>
    <row r="552" spans="1:27" ht="15.75" customHeight="1">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row>
    <row r="553" spans="1:27" ht="15.75" customHeight="1">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row>
    <row r="554" spans="1:27" ht="15.75" customHeight="1">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row>
    <row r="555" spans="1:27" ht="15.75" customHeight="1">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row>
    <row r="556" spans="1:27" ht="15.75" customHeight="1">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row>
    <row r="557" spans="1:27" ht="15.75" customHeight="1">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row>
    <row r="558" spans="1:27" ht="15.75" customHeight="1">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row>
    <row r="559" spans="1:27" ht="15.75" customHeight="1">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row>
    <row r="560" spans="1:27" ht="15.75" customHeight="1">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row>
    <row r="561" spans="1:27" ht="15.75" customHeight="1">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row>
    <row r="562" spans="1:27" ht="15.75" customHeight="1">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row>
    <row r="563" spans="1:27" ht="15.75" customHeight="1">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row>
    <row r="564" spans="1:27" ht="15.75" customHeight="1">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row>
    <row r="565" spans="1:27" ht="15.75" customHeight="1">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row>
    <row r="566" spans="1:27" ht="15.75" customHeight="1">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row>
    <row r="567" spans="1:27" ht="15.75" customHeight="1">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row>
    <row r="568" spans="1:27" ht="15.75" customHeight="1">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row>
    <row r="569" spans="1:27" ht="15.75" customHeight="1">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row>
    <row r="570" spans="1:27" ht="15.75" customHeight="1">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row>
    <row r="571" spans="1:27" ht="15.75" customHeight="1">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row>
    <row r="572" spans="1:27" ht="15.75" customHeight="1">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row>
    <row r="573" spans="1:27" ht="15.75" customHeight="1">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row>
    <row r="574" spans="1:27" ht="15.75" customHeight="1">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row>
    <row r="575" spans="1:27" ht="15.75" customHeight="1">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row>
    <row r="576" spans="1:27" ht="15.75" customHeight="1">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row>
    <row r="577" spans="1:27" ht="15.75" customHeight="1">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row>
    <row r="578" spans="1:27" ht="15.75" customHeight="1">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row>
    <row r="579" spans="1:27" ht="15.75" customHeight="1">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row>
    <row r="580" spans="1:27" ht="15.75" customHeight="1">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row>
    <row r="581" spans="1:27" ht="15.75" customHeight="1">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row>
    <row r="582" spans="1:27" ht="15.75" customHeight="1">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row>
    <row r="583" spans="1:27" ht="15.75" customHeight="1">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row>
    <row r="584" spans="1:27" ht="15.75" customHeight="1">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row>
    <row r="585" spans="1:27" ht="15.75" customHeight="1">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row>
    <row r="586" spans="1:27" ht="15.75" customHeight="1">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row>
    <row r="587" spans="1:27" ht="15.75" customHeight="1">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row>
    <row r="588" spans="1:27" ht="15.75" customHeight="1">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row>
    <row r="589" spans="1:27" ht="15.75" customHeight="1">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row>
    <row r="590" spans="1:27" ht="15.75" customHeight="1">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row>
    <row r="591" spans="1:27" ht="15.75" customHeight="1">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row>
    <row r="592" spans="1:27" ht="15.75" customHeight="1">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row>
    <row r="593" spans="1:27" ht="15.75" customHeight="1">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row>
    <row r="594" spans="1:27" ht="15.75" customHeight="1">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row>
    <row r="595" spans="1:27" ht="15.75" customHeight="1">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row>
    <row r="596" spans="1:27" ht="15.75" customHeight="1">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row>
    <row r="597" spans="1:27" ht="15.75" customHeight="1">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row>
    <row r="598" spans="1:27" ht="15.75" customHeight="1">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row>
    <row r="599" spans="1:27" ht="15.75" customHeight="1">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row>
    <row r="600" spans="1:27" ht="15.75" customHeight="1">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row>
    <row r="601" spans="1:27" ht="15.75" customHeight="1">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row>
    <row r="602" spans="1:27" ht="15.75" customHeight="1">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row>
    <row r="603" spans="1:27" ht="15.75" customHeight="1">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row>
    <row r="604" spans="1:27" ht="15.75" customHeight="1">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row>
    <row r="605" spans="1:27" ht="15.75" customHeight="1">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row>
    <row r="606" spans="1:27" ht="15.75" customHeight="1">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row>
    <row r="607" spans="1:27" ht="15.75" customHeight="1">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row>
    <row r="608" spans="1:27" ht="15.75" customHeight="1">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row>
    <row r="609" spans="1:27" ht="15.75" customHeight="1">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row>
    <row r="610" spans="1:27" ht="15.75" customHeight="1">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row>
    <row r="611" spans="1:27" ht="15.75" customHeight="1">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row>
    <row r="612" spans="1:27" ht="15.75" customHeight="1">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row>
    <row r="613" spans="1:27" ht="15.75" customHeight="1">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row>
    <row r="614" spans="1:27" ht="15.75" customHeight="1">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row>
    <row r="615" spans="1:27" ht="15.75" customHeight="1">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row>
    <row r="616" spans="1:27" ht="15.75" customHeight="1">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row>
    <row r="617" spans="1:27" ht="15.75" customHeight="1">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row>
    <row r="618" spans="1:27" ht="15.75" customHeight="1">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row>
    <row r="619" spans="1:27" ht="15.75" customHeight="1">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row>
    <row r="620" spans="1:27" ht="15.75" customHeight="1">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row>
    <row r="621" spans="1:27" ht="15.75" customHeight="1">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row>
    <row r="622" spans="1:27" ht="15.75" customHeight="1">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row>
    <row r="623" spans="1:27" ht="15.75" customHeight="1">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row>
    <row r="624" spans="1:27" ht="15.75" customHeight="1">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row>
    <row r="625" spans="1:27" ht="15.75" customHeight="1">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row>
    <row r="626" spans="1:27" ht="15.75" customHeight="1">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row>
    <row r="627" spans="1:27" ht="15.75" customHeight="1">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row>
    <row r="628" spans="1:27" ht="15.75" customHeight="1">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row>
    <row r="629" spans="1:27" ht="15.75" customHeight="1">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row>
    <row r="630" spans="1:27" ht="15.75" customHeight="1">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row>
    <row r="631" spans="1:27" ht="15.75" customHeight="1">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row>
    <row r="632" spans="1:27" ht="15.75" customHeight="1">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row>
    <row r="633" spans="1:27" ht="15.75" customHeight="1">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row>
    <row r="634" spans="1:27" ht="15.75" customHeight="1">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row>
    <row r="635" spans="1:27" ht="15.75" customHeight="1">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row>
    <row r="636" spans="1:27" ht="15.75" customHeight="1">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row>
    <row r="637" spans="1:27" ht="15.75" customHeight="1">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row>
    <row r="638" spans="1:27" ht="15.75" customHeight="1">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row>
    <row r="639" spans="1:27" ht="15.75" customHeight="1">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row>
    <row r="640" spans="1:27" ht="15.75" customHeight="1">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row>
    <row r="641" spans="1:27" ht="15.75" customHeight="1">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row>
    <row r="642" spans="1:27" ht="15.75" customHeight="1">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row>
    <row r="643" spans="1:27" ht="15.75" customHeight="1">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row>
    <row r="644" spans="1:27" ht="15.75" customHeight="1">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row>
    <row r="645" spans="1:27" ht="15.75" customHeight="1">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row>
    <row r="646" spans="1:27" ht="15.75" customHeight="1">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row>
    <row r="647" spans="1:27" ht="15.75" customHeight="1">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row>
    <row r="648" spans="1:27" ht="15.75" customHeight="1">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row>
    <row r="649" spans="1:27" ht="15.75" customHeight="1">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row>
    <row r="650" spans="1:27" ht="15.75" customHeight="1">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row>
    <row r="651" spans="1:27" ht="15.75" customHeight="1">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row>
    <row r="652" spans="1:27" ht="15.75" customHeight="1">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row>
    <row r="653" spans="1:27" ht="15.75" customHeight="1">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row>
    <row r="654" spans="1:27" ht="15.75" customHeight="1">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row>
    <row r="655" spans="1:27" ht="15.75" customHeight="1">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row>
    <row r="656" spans="1:27" ht="15.75" customHeight="1">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row>
    <row r="657" spans="1:27" ht="15.75" customHeight="1">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row>
    <row r="658" spans="1:27" ht="15.75" customHeight="1">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row>
    <row r="659" spans="1:27" ht="15.75" customHeight="1">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row>
    <row r="660" spans="1:27" ht="15.75" customHeight="1">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row>
    <row r="661" spans="1:27" ht="15.75" customHeight="1">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row>
    <row r="662" spans="1:27" ht="15.75" customHeight="1">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row>
    <row r="663" spans="1:27" ht="15.75" customHeight="1">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row>
    <row r="664" spans="1:27" ht="15.75" customHeight="1">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row>
    <row r="665" spans="1:27" ht="15.75" customHeight="1">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row>
    <row r="666" spans="1:27" ht="15.75" customHeight="1">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row>
    <row r="667" spans="1:27" ht="15.75" customHeight="1">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row>
    <row r="668" spans="1:27" ht="15.75" customHeight="1">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row>
    <row r="669" spans="1:27" ht="15.75" customHeight="1">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row>
    <row r="670" spans="1:27" ht="15.75" customHeight="1">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row>
    <row r="671" spans="1:27" ht="15.75" customHeight="1">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row>
    <row r="672" spans="1:27" ht="15.75" customHeight="1">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row>
    <row r="673" spans="1:27" ht="15.75" customHeight="1">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row>
    <row r="674" spans="1:27" ht="15.75" customHeight="1">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row>
    <row r="675" spans="1:27" ht="15.75" customHeight="1">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row>
    <row r="676" spans="1:27" ht="15.75" customHeight="1">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row>
    <row r="677" spans="1:27" ht="15.75" customHeight="1">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row>
    <row r="678" spans="1:27" ht="15.75" customHeight="1">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row>
    <row r="679" spans="1:27" ht="15.75" customHeight="1">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row>
    <row r="680" spans="1:27" ht="15.75" customHeight="1">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row>
    <row r="681" spans="1:27" ht="15.75" customHeight="1">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row>
    <row r="682" spans="1:27" ht="15.75" customHeight="1">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row>
    <row r="683" spans="1:27" ht="15.75" customHeight="1">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row>
    <row r="684" spans="1:27" ht="15.75" customHeight="1">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row>
    <row r="685" spans="1:27" ht="15.75" customHeight="1">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row>
    <row r="686" spans="1:27" ht="15.75" customHeight="1">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row>
    <row r="687" spans="1:27" ht="15.75" customHeight="1">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row>
    <row r="688" spans="1:27" ht="15.75" customHeight="1">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row>
    <row r="689" spans="1:27" ht="15.75" customHeight="1">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row>
    <row r="690" spans="1:27" ht="15.75" customHeight="1">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row>
    <row r="691" spans="1:27" ht="15.75" customHeight="1">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row>
    <row r="692" spans="1:27" ht="15.75" customHeight="1">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row>
    <row r="693" spans="1:27" ht="15.75" customHeight="1">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row>
    <row r="694" spans="1:27" ht="15.75" customHeight="1">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row>
    <row r="695" spans="1:27" ht="15.75" customHeight="1">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row>
    <row r="696" spans="1:27" ht="15.75" customHeight="1">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row>
    <row r="697" spans="1:27" ht="15.75" customHeight="1">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row>
    <row r="698" spans="1:27" ht="15.75" customHeight="1">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row>
    <row r="699" spans="1:27" ht="15.75" customHeight="1">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row>
    <row r="700" spans="1:27" ht="15.75" customHeight="1">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row>
    <row r="701" spans="1:27" ht="15.75" customHeight="1">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row>
    <row r="702" spans="1:27" ht="15.75" customHeight="1">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row>
    <row r="703" spans="1:27" ht="15.75" customHeight="1">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row>
    <row r="704" spans="1:27" ht="15.75" customHeight="1">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row>
    <row r="705" spans="1:27" ht="15.75" customHeight="1">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row>
    <row r="706" spans="1:27" ht="15.75" customHeight="1">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row>
    <row r="707" spans="1:27" ht="15.75" customHeight="1">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row>
    <row r="708" spans="1:27" ht="15.75" customHeight="1">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row>
    <row r="709" spans="1:27" ht="15.75" customHeight="1">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row>
    <row r="710" spans="1:27" ht="15.75" customHeight="1">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row>
    <row r="711" spans="1:27" ht="15.75" customHeight="1">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row>
    <row r="712" spans="1:27" ht="15.75" customHeight="1">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row>
    <row r="713" spans="1:27" ht="15.75" customHeight="1">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row>
    <row r="714" spans="1:27" ht="15.75" customHeight="1">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row>
    <row r="715" spans="1:27" ht="15.75" customHeight="1">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row>
    <row r="716" spans="1:27" ht="15.75" customHeight="1">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row>
    <row r="717" spans="1:27" ht="15.75" customHeight="1">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row>
    <row r="718" spans="1:27" ht="15.75" customHeight="1">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row>
    <row r="719" spans="1:27" ht="15.75" customHeight="1">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row>
    <row r="720" spans="1:27" ht="15.75" customHeight="1">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row>
    <row r="721" spans="1:27" ht="15.75" customHeight="1">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row>
    <row r="722" spans="1:27" ht="15.75" customHeight="1">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row>
    <row r="723" spans="1:27" ht="15.75" customHeight="1">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row>
    <row r="724" spans="1:27" ht="15.75" customHeight="1">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row>
    <row r="725" spans="1:27" ht="15.75" customHeight="1">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row>
    <row r="726" spans="1:27" ht="15.75" customHeight="1">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row>
    <row r="727" spans="1:27" ht="15.75" customHeight="1">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row>
    <row r="728" spans="1:27" ht="15.75" customHeight="1">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row>
    <row r="729" spans="1:27" ht="15.75" customHeight="1">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row>
    <row r="730" spans="1:27" ht="15.75" customHeight="1">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row>
    <row r="731" spans="1:27" ht="15.75" customHeight="1">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row>
    <row r="732" spans="1:27" ht="15.75" customHeight="1">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row>
    <row r="733" spans="1:27" ht="15.75" customHeight="1">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row>
    <row r="734" spans="1:27" ht="15.75" customHeight="1">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row>
    <row r="735" spans="1:27" ht="15.75" customHeight="1">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row>
    <row r="736" spans="1:27" ht="15.75" customHeight="1">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row>
    <row r="737" spans="1:27" ht="15.75" customHeight="1">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row>
    <row r="738" spans="1:27" ht="15.75" customHeight="1">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row>
    <row r="739" spans="1:27" ht="15.75" customHeight="1">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row>
    <row r="740" spans="1:27" ht="15.75" customHeight="1">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row>
    <row r="741" spans="1:27" ht="15.75" customHeight="1">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row>
    <row r="742" spans="1:27" ht="15.75" customHeight="1">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row>
    <row r="743" spans="1:27" ht="15.75" customHeight="1">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row>
    <row r="744" spans="1:27" ht="15.75" customHeight="1">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row>
    <row r="745" spans="1:27" ht="15.75" customHeight="1">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row>
    <row r="746" spans="1:27" ht="15.75" customHeight="1">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row>
    <row r="747" spans="1:27" ht="15.75" customHeight="1">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row>
    <row r="748" spans="1:27" ht="15.75" customHeight="1">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row>
    <row r="749" spans="1:27" ht="15.75" customHeight="1">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row>
    <row r="750" spans="1:27" ht="15.75" customHeight="1">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row>
    <row r="751" spans="1:27" ht="15.75" customHeight="1">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row>
    <row r="752" spans="1:27" ht="15.75" customHeight="1">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row>
    <row r="753" spans="1:27" ht="15.75" customHeight="1">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row>
    <row r="754" spans="1:27" ht="15.75" customHeight="1">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row>
    <row r="755" spans="1:27" ht="15.75" customHeight="1">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row>
    <row r="756" spans="1:27" ht="15.75" customHeight="1">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row>
    <row r="757" spans="1:27" ht="15.75" customHeight="1">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row>
    <row r="758" spans="1:27" ht="15.75" customHeight="1">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row>
    <row r="759" spans="1:27" ht="15.75" customHeight="1">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row>
    <row r="760" spans="1:27" ht="15.75" customHeight="1">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row>
    <row r="761" spans="1:27" ht="15.75" customHeight="1">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row>
    <row r="762" spans="1:27" ht="15.75" customHeight="1">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row>
    <row r="763" spans="1:27" ht="15.75" customHeight="1">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row>
    <row r="764" spans="1:27" ht="15.75" customHeight="1">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row>
    <row r="765" spans="1:27" ht="15.75" customHeight="1">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row>
    <row r="766" spans="1:27" ht="15.75" customHeight="1">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row>
    <row r="767" spans="1:27" ht="15.75" customHeight="1">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row>
    <row r="768" spans="1:27" ht="15.75" customHeight="1">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row>
    <row r="769" spans="1:27" ht="15.75" customHeight="1">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row>
    <row r="770" spans="1:27" ht="15.75" customHeight="1">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row>
    <row r="771" spans="1:27" ht="15.75" customHeight="1">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row>
    <row r="772" spans="1:27" ht="15.75" customHeight="1">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row>
    <row r="773" spans="1:27" ht="15.75" customHeight="1">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row>
    <row r="774" spans="1:27" ht="15.75" customHeight="1">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row>
    <row r="775" spans="1:27" ht="15.75" customHeight="1">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row>
    <row r="776" spans="1:27" ht="15.75" customHeight="1">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row>
    <row r="777" spans="1:27" ht="15.75" customHeight="1">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row>
    <row r="778" spans="1:27" ht="15.75" customHeight="1">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row>
    <row r="779" spans="1:27" ht="15.75" customHeight="1">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row>
    <row r="780" spans="1:27" ht="15.75" customHeight="1">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row>
    <row r="781" spans="1:27" ht="15.75" customHeight="1">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row>
    <row r="782" spans="1:27" ht="15.75" customHeight="1">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row>
    <row r="783" spans="1:27" ht="15.75" customHeight="1">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row>
    <row r="784" spans="1:27" ht="15.75" customHeight="1">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row>
    <row r="785" spans="1:27" ht="15.75" customHeight="1">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row>
    <row r="786" spans="1:27" ht="15.75" customHeight="1">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row>
    <row r="787" spans="1:27" ht="15.75" customHeight="1">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row>
    <row r="788" spans="1:27" ht="15.75" customHeight="1">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row>
    <row r="789" spans="1:27" ht="15.75" customHeight="1">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row>
    <row r="790" spans="1:27" ht="15.75" customHeight="1">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row>
    <row r="791" spans="1:27" ht="15.75" customHeight="1">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row>
    <row r="792" spans="1:27" ht="15.75" customHeight="1">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row>
    <row r="793" spans="1:27" ht="15.75" customHeight="1">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row>
    <row r="794" spans="1:27" ht="15.75" customHeight="1">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row>
    <row r="795" spans="1:27" ht="15.75" customHeight="1">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row>
    <row r="796" spans="1:27" ht="15.75" customHeight="1">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row>
    <row r="797" spans="1:27" ht="15.75" customHeight="1">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row>
    <row r="798" spans="1:27" ht="15.75" customHeight="1">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row>
    <row r="799" spans="1:27" ht="15.75" customHeight="1">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row>
    <row r="800" spans="1:27" ht="15.75" customHeight="1">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row>
    <row r="801" spans="1:27" ht="15.75" customHeight="1">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row>
    <row r="802" spans="1:27" ht="15.75" customHeight="1">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row>
    <row r="803" spans="1:27" ht="15.75" customHeight="1">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row>
    <row r="804" spans="1:27" ht="15.75" customHeight="1">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row>
    <row r="805" spans="1:27" ht="15.75" customHeight="1">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row>
    <row r="806" spans="1:27" ht="15.75" customHeight="1">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row>
    <row r="807" spans="1:27" ht="15.75" customHeight="1">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row>
    <row r="808" spans="1:27" ht="15.75" customHeight="1">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row>
    <row r="809" spans="1:27" ht="15.75" customHeight="1">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row>
    <row r="810" spans="1:27" ht="15.75" customHeight="1">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row>
    <row r="811" spans="1:27" ht="15.75" customHeight="1">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row>
    <row r="812" spans="1:27" ht="15.75" customHeight="1">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row>
    <row r="813" spans="1:27" ht="15.75" customHeight="1">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row>
    <row r="814" spans="1:27" ht="15.75" customHeight="1">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row>
    <row r="815" spans="1:27" ht="15.75" customHeight="1">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row>
    <row r="816" spans="1:27" ht="15.75" customHeight="1">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row>
    <row r="817" spans="1:27" ht="15.75" customHeight="1">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row>
    <row r="818" spans="1:27" ht="15.75" customHeight="1">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row>
    <row r="819" spans="1:27" ht="15.75" customHeight="1">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row>
    <row r="820" spans="1:27" ht="15.75" customHeight="1">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row>
    <row r="821" spans="1:27" ht="15.75" customHeight="1">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row>
    <row r="822" spans="1:27" ht="15.75" customHeight="1">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row>
    <row r="823" spans="1:27" ht="15.75" customHeight="1">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row>
    <row r="824" spans="1:27" ht="15.75" customHeight="1">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row>
    <row r="825" spans="1:27" ht="15.75" customHeight="1">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row>
    <row r="826" spans="1:27" ht="15.75" customHeight="1">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row>
    <row r="827" spans="1:27" ht="15.75" customHeight="1">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row>
    <row r="828" spans="1:27" ht="15.75" customHeight="1">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row>
    <row r="829" spans="1:27" ht="15.75" customHeight="1">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row>
    <row r="830" spans="1:27" ht="15.75" customHeight="1">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row>
    <row r="831" spans="1:27" ht="15.75" customHeight="1">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row>
    <row r="832" spans="1:27" ht="15.75" customHeight="1">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row>
    <row r="833" spans="1:27" ht="15.75" customHeight="1">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row>
    <row r="834" spans="1:27" ht="15.75" customHeight="1">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row>
    <row r="835" spans="1:27" ht="15.75" customHeight="1">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row>
    <row r="836" spans="1:27" ht="15.75" customHeight="1">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row>
    <row r="837" spans="1:27" ht="15.75" customHeight="1">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row>
    <row r="838" spans="1:27" ht="15.75" customHeight="1">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row>
    <row r="839" spans="1:27" ht="15.75" customHeight="1">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row>
    <row r="840" spans="1:27" ht="15.75" customHeight="1">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row>
    <row r="841" spans="1:27" ht="15.75" customHeight="1">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row>
    <row r="842" spans="1:27" ht="15.75" customHeight="1">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row>
    <row r="843" spans="1:27" ht="15.75" customHeight="1">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row>
    <row r="844" spans="1:27" ht="15.75" customHeight="1">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row>
    <row r="845" spans="1:27" ht="15.75" customHeight="1">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row>
    <row r="846" spans="1:27" ht="15.75" customHeight="1">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row>
    <row r="847" spans="1:27" ht="15.75" customHeight="1">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row>
    <row r="848" spans="1:27" ht="15.75" customHeight="1">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row>
    <row r="849" spans="1:27" ht="15.75" customHeight="1">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row>
    <row r="850" spans="1:27" ht="15.75" customHeight="1">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row>
    <row r="851" spans="1:27" ht="15.75" customHeight="1">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row>
    <row r="852" spans="1:27" ht="15.75" customHeight="1">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row>
    <row r="853" spans="1:27" ht="15.75" customHeight="1">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row>
    <row r="854" spans="1:27" ht="15.75" customHeight="1">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row>
    <row r="855" spans="1:27" ht="15.75" customHeight="1">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row>
    <row r="856" spans="1:27" ht="15.75" customHeight="1">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row>
    <row r="857" spans="1:27" ht="15.75" customHeight="1">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row>
    <row r="858" spans="1:27" ht="15.75" customHeight="1">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row>
    <row r="859" spans="1:27" ht="15.75" customHeight="1">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row>
    <row r="860" spans="1:27" ht="15.75" customHeight="1">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row>
    <row r="861" spans="1:27" ht="15.75" customHeight="1">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row>
    <row r="862" spans="1:27" ht="15.75" customHeight="1">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row>
    <row r="863" spans="1:27" ht="15.75" customHeight="1">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row>
    <row r="864" spans="1:27" ht="15.75" customHeight="1">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row>
    <row r="865" spans="1:27" ht="15.75" customHeight="1">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row>
    <row r="866" spans="1:27" ht="15.75" customHeight="1">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row>
    <row r="867" spans="1:27" ht="15.75" customHeight="1">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row>
    <row r="868" spans="1:27" ht="15.75" customHeight="1">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row>
    <row r="869" spans="1:27" ht="15.75" customHeight="1">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row>
    <row r="870" spans="1:27" ht="15.75" customHeight="1">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row>
    <row r="871" spans="1:27" ht="15.75" customHeight="1">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row>
    <row r="872" spans="1:27" ht="15.75" customHeight="1">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row>
    <row r="873" spans="1:27" ht="15.75" customHeight="1">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row>
    <row r="874" spans="1:27" ht="15.75" customHeight="1">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row>
    <row r="875" spans="1:27" ht="15.75" customHeight="1">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row>
    <row r="876" spans="1:27" ht="15.75" customHeight="1">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row>
    <row r="877" spans="1:27" ht="15.75" customHeight="1">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row>
    <row r="878" spans="1:27" ht="15.75" customHeight="1">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row>
    <row r="879" spans="1:27" ht="15.75" customHeight="1">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row>
    <row r="880" spans="1:27" ht="15.75" customHeight="1">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5"/>
    </row>
    <row r="881" spans="1:27" ht="15.75" customHeight="1">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row>
    <row r="882" spans="1:27" ht="15.75" customHeight="1">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5"/>
    </row>
    <row r="883" spans="1:27" ht="15.75" customHeight="1">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row>
    <row r="884" spans="1:27" ht="15.75" customHeight="1">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5"/>
    </row>
    <row r="885" spans="1:27" ht="15.75" customHeight="1">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row>
    <row r="886" spans="1:27" ht="15.75" customHeight="1">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5"/>
    </row>
    <row r="887" spans="1:27" ht="15.75" customHeight="1">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row>
    <row r="888" spans="1:27" ht="15.75" customHeight="1">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5"/>
    </row>
    <row r="889" spans="1:27" ht="15.75" customHeight="1">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row>
    <row r="890" spans="1:27" ht="15.75" customHeight="1">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5"/>
    </row>
    <row r="891" spans="1:27" ht="15.75" customHeight="1">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row>
    <row r="892" spans="1:27" ht="15.75" customHeight="1">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5"/>
    </row>
    <row r="893" spans="1:27" ht="15.75" customHeight="1">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row>
    <row r="894" spans="1:27" ht="15.75" customHeight="1">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5"/>
    </row>
    <row r="895" spans="1:27" ht="15.75" customHeight="1">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row>
    <row r="896" spans="1:27" ht="15.75" customHeight="1">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5"/>
    </row>
    <row r="897" spans="1:27" ht="15.75" customHeight="1">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row>
    <row r="898" spans="1:27" ht="15.75" customHeight="1">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5"/>
    </row>
    <row r="899" spans="1:27" ht="15.75" customHeight="1">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row>
    <row r="900" spans="1:27" ht="15.75" customHeight="1">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5"/>
    </row>
    <row r="901" spans="1:27" ht="15.75" customHeight="1">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row>
    <row r="902" spans="1:27" ht="15.75" customHeight="1">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row>
    <row r="903" spans="1:27" ht="15.75" customHeight="1">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row>
    <row r="904" spans="1:27" ht="15.75" customHeight="1">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5"/>
    </row>
    <row r="905" spans="1:27" ht="15.75" customHeight="1">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row>
    <row r="906" spans="1:27" ht="15.75" customHeight="1">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5"/>
    </row>
    <row r="907" spans="1:27" ht="15.75" customHeight="1">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row>
    <row r="908" spans="1:27" ht="15.75" customHeight="1">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5"/>
    </row>
    <row r="909" spans="1:27" ht="15.75" customHeight="1">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row>
    <row r="910" spans="1:27" ht="15.75" customHeight="1">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5"/>
    </row>
    <row r="911" spans="1:27" ht="15.75" customHeight="1">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row>
    <row r="912" spans="1:27" ht="15.75" customHeight="1">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5"/>
    </row>
    <row r="913" spans="1:27" ht="15.75" customHeight="1">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row>
    <row r="914" spans="1:27" ht="15.75" customHeight="1">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5"/>
    </row>
    <row r="915" spans="1:27" ht="15.75" customHeight="1">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row>
    <row r="916" spans="1:27" ht="15.75" customHeight="1">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5"/>
    </row>
    <row r="917" spans="1:27" ht="15.75" customHeight="1">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row>
    <row r="918" spans="1:27" ht="15.75" customHeight="1">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5"/>
    </row>
    <row r="919" spans="1:27" ht="15.75" customHeight="1">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row>
    <row r="920" spans="1:27" ht="15.75" customHeight="1">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5"/>
    </row>
    <row r="921" spans="1:27" ht="15.75" customHeight="1">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row>
    <row r="922" spans="1:27" ht="15.75" customHeight="1">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5"/>
    </row>
    <row r="923" spans="1:27" ht="15.75" customHeight="1">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row>
    <row r="924" spans="1:27" ht="15.75" customHeight="1">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5"/>
    </row>
    <row r="925" spans="1:27" ht="15.75" customHeight="1">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row>
    <row r="926" spans="1:27" ht="15.75" customHeight="1">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5"/>
    </row>
    <row r="927" spans="1:27" ht="15.75" customHeight="1">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row>
    <row r="928" spans="1:27" ht="15.75" customHeight="1">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5"/>
    </row>
    <row r="929" spans="1:27" ht="15.75" customHeight="1">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row>
    <row r="930" spans="1:27" ht="15.75" customHeight="1">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5"/>
    </row>
    <row r="931" spans="1:27" ht="15.75" customHeight="1">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row>
    <row r="932" spans="1:27" ht="15.75" customHeight="1">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5"/>
    </row>
    <row r="933" spans="1:27" ht="15.75" customHeight="1">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row>
    <row r="934" spans="1:27" ht="15.75" customHeight="1">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5"/>
    </row>
    <row r="935" spans="1:27" ht="15.75" customHeight="1">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row>
    <row r="936" spans="1:27" ht="15.75" customHeight="1">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5"/>
    </row>
    <row r="937" spans="1:27" ht="15.75" customHeight="1">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row>
    <row r="938" spans="1:27" ht="15.75" customHeight="1">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5"/>
    </row>
    <row r="939" spans="1:27" ht="15.75" customHeight="1">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row>
    <row r="940" spans="1:27" ht="15.75" customHeight="1">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5"/>
    </row>
    <row r="941" spans="1:27" ht="15.75" customHeight="1">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row>
    <row r="942" spans="1:27" ht="15.75" customHeight="1">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5"/>
    </row>
    <row r="943" spans="1:27" ht="15.75" customHeight="1">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row>
    <row r="944" spans="1:27" ht="15.75" customHeight="1">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5"/>
    </row>
    <row r="945" spans="1:27" ht="15.75" customHeight="1">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row>
    <row r="946" spans="1:27" ht="15.75" customHeight="1">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5"/>
    </row>
    <row r="947" spans="1:27" ht="15.75" customHeight="1">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row>
    <row r="948" spans="1:27" ht="15.75" customHeight="1">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5"/>
    </row>
    <row r="949" spans="1:27" ht="15.75" customHeight="1">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row>
    <row r="950" spans="1:27" ht="15.75" customHeight="1">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5"/>
    </row>
    <row r="951" spans="1:27" ht="15.75" customHeight="1">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row>
    <row r="952" spans="1:27" ht="15.75" customHeight="1">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5"/>
    </row>
    <row r="953" spans="1:27" ht="15.75" customHeight="1">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row>
    <row r="954" spans="1:27" ht="15.75" customHeight="1">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5"/>
    </row>
    <row r="955" spans="1:27" ht="15.75" customHeight="1">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row>
    <row r="956" spans="1:27" ht="15.75" customHeight="1">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5"/>
    </row>
    <row r="957" spans="1:27" ht="15.75" customHeight="1">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row>
    <row r="958" spans="1:27" ht="15.75" customHeight="1">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5"/>
    </row>
    <row r="959" spans="1:27" ht="15.75" customHeight="1">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row>
    <row r="960" spans="1:27" ht="15.75" customHeight="1">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5"/>
    </row>
    <row r="961" spans="1:27" ht="15.75" customHeight="1">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row>
    <row r="962" spans="1:27" ht="15.75" customHeight="1">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5"/>
    </row>
    <row r="963" spans="1:27" ht="15.75" customHeight="1">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row>
    <row r="964" spans="1:27" ht="15.75" customHeight="1">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5"/>
    </row>
    <row r="965" spans="1:27" ht="15.75" customHeight="1">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row>
    <row r="966" spans="1:27" ht="15.75" customHeight="1">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5"/>
    </row>
    <row r="967" spans="1:27" ht="15.75" customHeight="1">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row>
    <row r="968" spans="1:27" ht="15.75" customHeight="1">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5"/>
    </row>
    <row r="969" spans="1:27" ht="15.75" customHeight="1">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row>
    <row r="970" spans="1:27" ht="15.75" customHeight="1">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5"/>
    </row>
    <row r="971" spans="1:27" ht="15.75" customHeight="1">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row>
    <row r="972" spans="1:27" ht="15.75" customHeight="1">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5"/>
    </row>
    <row r="973" spans="1:27" ht="15.75" customHeight="1">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row>
    <row r="974" spans="1:27" ht="15.75" customHeight="1">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c r="AA974" s="25"/>
    </row>
    <row r="975" spans="1:27" ht="15.75" customHeight="1">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row>
    <row r="976" spans="1:27" ht="15.75" customHeight="1">
      <c r="A976" s="25"/>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c r="AA976" s="25"/>
    </row>
    <row r="977" spans="1:27" ht="15.75" customHeight="1">
      <c r="A977" s="2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row>
    <row r="978" spans="1:27" ht="15.75" customHeight="1">
      <c r="A978" s="25"/>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c r="AA978" s="25"/>
    </row>
    <row r="979" spans="1:27" ht="15.75" customHeight="1">
      <c r="A979" s="2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row>
    <row r="980" spans="1:27" ht="15.75" customHeight="1">
      <c r="A980" s="25"/>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c r="AA980" s="25"/>
    </row>
    <row r="981" spans="1:27" ht="15.75" customHeight="1">
      <c r="A981" s="2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row>
    <row r="982" spans="1:27" ht="15.75" customHeight="1">
      <c r="A982" s="25"/>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c r="AA982" s="25"/>
    </row>
    <row r="983" spans="1:27" ht="15.75" customHeight="1">
      <c r="A983" s="2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row>
    <row r="984" spans="1:27" ht="15.75" customHeight="1">
      <c r="A984" s="25"/>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c r="AA984" s="25"/>
    </row>
    <row r="985" spans="1:27" ht="15.75" customHeight="1">
      <c r="A985" s="2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row>
    <row r="986" spans="1:27" ht="15.75" customHeight="1">
      <c r="A986" s="25"/>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c r="AA986" s="25"/>
    </row>
    <row r="987" spans="1:27" ht="15.75" customHeight="1">
      <c r="A987" s="2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row>
    <row r="988" spans="1:27" ht="15.75" customHeight="1">
      <c r="A988" s="25"/>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c r="AA988" s="25"/>
    </row>
    <row r="989" spans="1:27" ht="15.75" customHeight="1">
      <c r="A989" s="2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row>
    <row r="990" spans="1:27" ht="15.75" customHeight="1">
      <c r="A990" s="25"/>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c r="AA990" s="25"/>
    </row>
    <row r="991" spans="1:27" ht="15.75" customHeight="1">
      <c r="A991" s="2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row>
    <row r="992" spans="1:27" ht="15.75" customHeight="1">
      <c r="A992" s="25"/>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c r="AA992" s="25"/>
    </row>
    <row r="993" spans="1:27" ht="15.75" customHeight="1">
      <c r="A993" s="2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row>
    <row r="994" spans="1:27" ht="15.75" customHeight="1">
      <c r="A994" s="25"/>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c r="AA994" s="25"/>
    </row>
    <row r="995" spans="1:27" ht="15.75" customHeight="1">
      <c r="A995" s="2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row>
    <row r="996" spans="1:27" ht="15.75" customHeight="1">
      <c r="A996" s="25"/>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c r="AA996" s="25"/>
    </row>
    <row r="997" spans="1:27" ht="15.75" customHeight="1">
      <c r="A997" s="2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row>
    <row r="998" spans="1:27" ht="15.75" customHeight="1">
      <c r="A998" s="25"/>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c r="AA998" s="25"/>
    </row>
    <row r="999" spans="1:27" ht="15.75" customHeight="1">
      <c r="A999" s="25"/>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c r="AA999" s="25"/>
    </row>
    <row r="1000" spans="1:27" ht="15.75" customHeight="1">
      <c r="A1000" s="25"/>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c r="AA1000" s="25"/>
    </row>
    <row r="1001" spans="1:27" ht="15.75" customHeight="1">
      <c r="A1001" s="25"/>
      <c r="B1001" s="25"/>
      <c r="C1001" s="25"/>
      <c r="D1001" s="25"/>
      <c r="E1001" s="25"/>
      <c r="F1001" s="25"/>
      <c r="G1001" s="25"/>
      <c r="H1001" s="25"/>
      <c r="I1001" s="25"/>
      <c r="J1001" s="25"/>
      <c r="K1001" s="25"/>
      <c r="L1001" s="25"/>
      <c r="M1001" s="25"/>
      <c r="N1001" s="25"/>
      <c r="O1001" s="25"/>
      <c r="P1001" s="25"/>
      <c r="Q1001" s="25"/>
      <c r="R1001" s="25"/>
      <c r="S1001" s="25"/>
      <c r="T1001" s="25"/>
      <c r="U1001" s="25"/>
      <c r="V1001" s="25"/>
      <c r="W1001" s="25"/>
      <c r="X1001" s="25"/>
      <c r="Y1001" s="25"/>
      <c r="Z1001" s="25"/>
      <c r="AA1001" s="25"/>
    </row>
    <row r="1002" spans="1:27" ht="15.75" customHeight="1">
      <c r="A1002" s="25"/>
      <c r="B1002" s="25"/>
      <c r="C1002" s="25"/>
      <c r="D1002" s="25"/>
      <c r="E1002" s="25"/>
      <c r="F1002" s="25"/>
      <c r="G1002" s="25"/>
      <c r="H1002" s="25"/>
      <c r="I1002" s="25"/>
      <c r="J1002" s="25"/>
      <c r="K1002" s="25"/>
      <c r="L1002" s="25"/>
      <c r="M1002" s="25"/>
      <c r="N1002" s="25"/>
      <c r="O1002" s="25"/>
      <c r="P1002" s="25"/>
      <c r="Q1002" s="25"/>
      <c r="R1002" s="25"/>
      <c r="S1002" s="25"/>
      <c r="T1002" s="25"/>
      <c r="U1002" s="25"/>
      <c r="V1002" s="25"/>
      <c r="W1002" s="25"/>
      <c r="X1002" s="25"/>
      <c r="Y1002" s="25"/>
      <c r="Z1002" s="25"/>
      <c r="AA1002" s="25"/>
    </row>
    <row r="1003" spans="1:27" ht="15.75" customHeight="1">
      <c r="A1003" s="25"/>
      <c r="B1003" s="25"/>
      <c r="C1003" s="25"/>
      <c r="D1003" s="25"/>
      <c r="E1003" s="25"/>
      <c r="F1003" s="25"/>
      <c r="G1003" s="25"/>
      <c r="H1003" s="25"/>
      <c r="I1003" s="25"/>
      <c r="J1003" s="25"/>
      <c r="K1003" s="25"/>
      <c r="L1003" s="25"/>
      <c r="M1003" s="25"/>
      <c r="N1003" s="25"/>
      <c r="O1003" s="25"/>
      <c r="P1003" s="25"/>
      <c r="Q1003" s="25"/>
      <c r="R1003" s="25"/>
      <c r="S1003" s="25"/>
      <c r="T1003" s="25"/>
      <c r="U1003" s="25"/>
      <c r="V1003" s="25"/>
      <c r="W1003" s="25"/>
      <c r="X1003" s="25"/>
      <c r="Y1003" s="25"/>
      <c r="Z1003" s="25"/>
      <c r="AA1003" s="25"/>
    </row>
  </sheetData>
  <mergeCells count="4">
    <mergeCell ref="B5:O5"/>
    <mergeCell ref="A37:L37"/>
    <mergeCell ref="A38:J40"/>
    <mergeCell ref="A43:P43"/>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00"/>
  <sheetViews>
    <sheetView workbookViewId="0">
      <selection activeCell="J5" sqref="J5"/>
    </sheetView>
  </sheetViews>
  <sheetFormatPr baseColWidth="10" defaultColWidth="14.5" defaultRowHeight="15" customHeight="1"/>
  <cols>
    <col min="1" max="1" width="14.33203125" customWidth="1"/>
    <col min="2" max="2" width="6.83203125" customWidth="1"/>
    <col min="3" max="3" width="27.6640625" customWidth="1"/>
    <col min="4" max="4" width="17.83203125" customWidth="1"/>
    <col min="5" max="5" width="21.5" customWidth="1"/>
    <col min="6" max="6" width="27.6640625" customWidth="1"/>
    <col min="7" max="7" width="19" customWidth="1"/>
    <col min="8" max="8" width="32.1640625" customWidth="1"/>
    <col min="9" max="9" width="14.1640625" customWidth="1"/>
    <col min="10" max="10" width="38.1640625" style="254" customWidth="1"/>
    <col min="11" max="26" width="8.83203125" customWidth="1"/>
  </cols>
  <sheetData>
    <row r="1" spans="1:10" ht="64.5" customHeight="1">
      <c r="A1" s="133" t="s">
        <v>91</v>
      </c>
      <c r="B1" s="134"/>
      <c r="C1" s="135">
        <f>SUM(G3:G81)</f>
        <v>45000</v>
      </c>
      <c r="E1" s="284" t="s">
        <v>92</v>
      </c>
      <c r="F1" s="263"/>
      <c r="H1" s="285" t="s">
        <v>93</v>
      </c>
      <c r="I1" s="286"/>
    </row>
    <row r="2" spans="1:10" ht="32">
      <c r="A2" s="136" t="s">
        <v>94</v>
      </c>
      <c r="B2" s="136" t="s">
        <v>95</v>
      </c>
      <c r="C2" s="136" t="s">
        <v>96</v>
      </c>
      <c r="D2" s="136" t="s">
        <v>97</v>
      </c>
      <c r="E2" s="136" t="s">
        <v>98</v>
      </c>
      <c r="F2" s="136" t="s">
        <v>99</v>
      </c>
      <c r="G2" s="136" t="s">
        <v>100</v>
      </c>
      <c r="H2" s="137" t="s">
        <v>101</v>
      </c>
      <c r="I2" s="138" t="s">
        <v>85</v>
      </c>
      <c r="J2" s="255" t="s">
        <v>215</v>
      </c>
    </row>
    <row r="3" spans="1:10">
      <c r="A3" s="139" t="s">
        <v>102</v>
      </c>
      <c r="B3" s="140">
        <v>1</v>
      </c>
      <c r="C3" s="139" t="s">
        <v>103</v>
      </c>
      <c r="D3" s="139" t="s">
        <v>104</v>
      </c>
      <c r="E3" s="141">
        <v>0.1</v>
      </c>
      <c r="F3" s="142">
        <v>100000</v>
      </c>
      <c r="G3" s="142">
        <f t="shared" ref="G3:G6" si="0">E3*F3</f>
        <v>10000</v>
      </c>
    </row>
    <row r="4" spans="1:10">
      <c r="A4" s="139" t="s">
        <v>105</v>
      </c>
      <c r="B4" s="140">
        <v>2</v>
      </c>
      <c r="C4" s="139" t="s">
        <v>103</v>
      </c>
      <c r="D4" s="139" t="s">
        <v>104</v>
      </c>
      <c r="E4" s="141">
        <v>0.15</v>
      </c>
      <c r="F4" s="142">
        <v>100000</v>
      </c>
      <c r="G4" s="142">
        <f t="shared" si="0"/>
        <v>15000</v>
      </c>
    </row>
    <row r="5" spans="1:10">
      <c r="A5" s="139" t="s">
        <v>106</v>
      </c>
      <c r="B5" s="140">
        <v>3</v>
      </c>
      <c r="C5" s="139" t="s">
        <v>107</v>
      </c>
      <c r="D5" s="139" t="s">
        <v>108</v>
      </c>
      <c r="E5" s="141">
        <v>0.1</v>
      </c>
      <c r="F5" s="142">
        <v>100000</v>
      </c>
      <c r="G5" s="142">
        <f t="shared" si="0"/>
        <v>10000</v>
      </c>
    </row>
    <row r="6" spans="1:10">
      <c r="A6" s="139" t="s">
        <v>109</v>
      </c>
      <c r="B6" s="140">
        <v>4</v>
      </c>
      <c r="C6" s="139" t="s">
        <v>107</v>
      </c>
      <c r="D6" s="139" t="s">
        <v>108</v>
      </c>
      <c r="E6" s="141">
        <v>0.1</v>
      </c>
      <c r="F6" s="142">
        <v>100000</v>
      </c>
      <c r="G6" s="142">
        <f t="shared" si="0"/>
        <v>10000</v>
      </c>
    </row>
    <row r="7" spans="1:10">
      <c r="E7" s="141"/>
      <c r="F7" s="142"/>
      <c r="G7" s="142"/>
    </row>
    <row r="8" spans="1:10">
      <c r="E8" s="141"/>
      <c r="F8" s="142"/>
      <c r="G8" s="142"/>
    </row>
    <row r="9" spans="1:10">
      <c r="E9" s="141"/>
      <c r="F9" s="142"/>
      <c r="G9" s="142"/>
    </row>
    <row r="10" spans="1:10">
      <c r="E10" s="141"/>
      <c r="F10" s="142"/>
      <c r="G10" s="142"/>
    </row>
    <row r="11" spans="1:10">
      <c r="E11" s="141"/>
      <c r="F11" s="142"/>
      <c r="G11" s="142"/>
    </row>
    <row r="12" spans="1:10">
      <c r="E12" s="141"/>
      <c r="F12" s="142"/>
      <c r="G12" s="142"/>
    </row>
    <row r="13" spans="1:10">
      <c r="E13" s="141"/>
      <c r="F13" s="142"/>
      <c r="G13" s="142"/>
    </row>
    <row r="14" spans="1:10">
      <c r="E14" s="141"/>
      <c r="F14" s="142"/>
      <c r="G14" s="142"/>
    </row>
    <row r="15" spans="1:10">
      <c r="E15" s="141"/>
      <c r="F15" s="142"/>
      <c r="G15" s="142"/>
    </row>
    <row r="16" spans="1:10">
      <c r="E16" s="141"/>
      <c r="F16" s="142"/>
      <c r="G16" s="142"/>
    </row>
    <row r="17" spans="5:7">
      <c r="E17" s="141"/>
      <c r="F17" s="142"/>
      <c r="G17" s="142"/>
    </row>
    <row r="18" spans="5:7">
      <c r="E18" s="141"/>
      <c r="F18" s="142"/>
      <c r="G18" s="142"/>
    </row>
    <row r="19" spans="5:7">
      <c r="E19" s="141"/>
      <c r="F19" s="142"/>
      <c r="G19" s="142"/>
    </row>
    <row r="20" spans="5:7">
      <c r="E20" s="141"/>
      <c r="F20" s="142"/>
      <c r="G20" s="142"/>
    </row>
    <row r="21" spans="5:7" ht="15.75" customHeight="1">
      <c r="E21" s="141"/>
      <c r="F21" s="142"/>
      <c r="G21" s="142"/>
    </row>
    <row r="22" spans="5:7" ht="15.75" customHeight="1">
      <c r="E22" s="141"/>
      <c r="F22" s="142"/>
      <c r="G22" s="142"/>
    </row>
    <row r="23" spans="5:7" ht="15.75" customHeight="1">
      <c r="E23" s="141"/>
      <c r="F23" s="142"/>
      <c r="G23" s="142"/>
    </row>
    <row r="24" spans="5:7" ht="15.75" customHeight="1">
      <c r="E24" s="141"/>
      <c r="F24" s="142"/>
      <c r="G24" s="142"/>
    </row>
    <row r="25" spans="5:7" ht="15.75" customHeight="1">
      <c r="E25" s="141"/>
      <c r="F25" s="142"/>
      <c r="G25" s="142"/>
    </row>
    <row r="26" spans="5:7" ht="15.75" customHeight="1">
      <c r="E26" s="141"/>
      <c r="F26" s="142"/>
      <c r="G26" s="142"/>
    </row>
    <row r="27" spans="5:7" ht="15.75" customHeight="1">
      <c r="E27" s="141"/>
      <c r="F27" s="142"/>
      <c r="G27" s="142"/>
    </row>
    <row r="28" spans="5:7" ht="15.75" customHeight="1">
      <c r="E28" s="141"/>
      <c r="F28" s="142"/>
      <c r="G28" s="142"/>
    </row>
    <row r="29" spans="5:7" ht="15.75" customHeight="1">
      <c r="E29" s="141"/>
      <c r="F29" s="142"/>
      <c r="G29" s="142"/>
    </row>
    <row r="30" spans="5:7" ht="15.75" customHeight="1">
      <c r="E30" s="141"/>
      <c r="F30" s="142"/>
      <c r="G30" s="142"/>
    </row>
    <row r="31" spans="5:7" ht="15.75" customHeight="1">
      <c r="E31" s="141"/>
      <c r="F31" s="142"/>
      <c r="G31" s="142"/>
    </row>
    <row r="32" spans="5:7" ht="15.75" customHeight="1">
      <c r="E32" s="141"/>
      <c r="F32" s="142"/>
      <c r="G32" s="142"/>
    </row>
    <row r="33" spans="5:7" ht="15.75" customHeight="1">
      <c r="E33" s="141"/>
      <c r="F33" s="142"/>
      <c r="G33" s="142"/>
    </row>
    <row r="34" spans="5:7" ht="15.75" customHeight="1">
      <c r="E34" s="141"/>
      <c r="F34" s="142"/>
      <c r="G34" s="142"/>
    </row>
    <row r="35" spans="5:7" ht="15.75" customHeight="1">
      <c r="E35" s="141"/>
      <c r="F35" s="142"/>
      <c r="G35" s="142"/>
    </row>
    <row r="36" spans="5:7" ht="15.75" customHeight="1">
      <c r="E36" s="141"/>
      <c r="F36" s="142"/>
      <c r="G36" s="142"/>
    </row>
    <row r="37" spans="5:7" ht="15.75" customHeight="1">
      <c r="E37" s="141"/>
      <c r="F37" s="142"/>
      <c r="G37" s="142"/>
    </row>
    <row r="38" spans="5:7" ht="15.75" customHeight="1">
      <c r="E38" s="141"/>
      <c r="F38" s="142"/>
      <c r="G38" s="142"/>
    </row>
    <row r="39" spans="5:7" ht="15.75" customHeight="1">
      <c r="E39" s="141"/>
      <c r="F39" s="142"/>
      <c r="G39" s="142"/>
    </row>
    <row r="40" spans="5:7" ht="15.75" customHeight="1">
      <c r="E40" s="141"/>
      <c r="F40" s="142"/>
      <c r="G40" s="142"/>
    </row>
    <row r="41" spans="5:7" ht="15.75" customHeight="1">
      <c r="E41" s="141"/>
      <c r="F41" s="142"/>
      <c r="G41" s="142"/>
    </row>
    <row r="42" spans="5:7" ht="15.75" customHeight="1">
      <c r="E42" s="141"/>
      <c r="F42" s="142"/>
      <c r="G42" s="142"/>
    </row>
    <row r="43" spans="5:7" ht="15.75" customHeight="1">
      <c r="E43" s="141"/>
      <c r="F43" s="142"/>
      <c r="G43" s="142"/>
    </row>
    <row r="44" spans="5:7" ht="15.75" customHeight="1">
      <c r="E44" s="141"/>
      <c r="F44" s="142"/>
      <c r="G44" s="142"/>
    </row>
    <row r="45" spans="5:7" ht="15.75" customHeight="1">
      <c r="E45" s="141"/>
      <c r="F45" s="142"/>
      <c r="G45" s="142"/>
    </row>
    <row r="46" spans="5:7" ht="15.75" customHeight="1">
      <c r="E46" s="141"/>
      <c r="F46" s="142"/>
      <c r="G46" s="142"/>
    </row>
    <row r="47" spans="5:7" ht="15.75" customHeight="1">
      <c r="E47" s="141"/>
      <c r="F47" s="142"/>
      <c r="G47" s="142"/>
    </row>
    <row r="48" spans="5:7" ht="15.75" customHeight="1">
      <c r="E48" s="141"/>
      <c r="F48" s="142"/>
      <c r="G48" s="142"/>
    </row>
    <row r="49" spans="5:7" ht="15.75" customHeight="1">
      <c r="E49" s="141"/>
      <c r="F49" s="142"/>
      <c r="G49" s="142"/>
    </row>
    <row r="50" spans="5:7" ht="15.75" customHeight="1">
      <c r="E50" s="141"/>
      <c r="F50" s="142"/>
      <c r="G50" s="142"/>
    </row>
    <row r="51" spans="5:7" ht="15.75" customHeight="1">
      <c r="E51" s="141"/>
      <c r="F51" s="142"/>
      <c r="G51" s="142"/>
    </row>
    <row r="52" spans="5:7" ht="15.75" customHeight="1">
      <c r="E52" s="141"/>
      <c r="F52" s="142"/>
      <c r="G52" s="142"/>
    </row>
    <row r="53" spans="5:7" ht="15.75" customHeight="1">
      <c r="E53" s="141"/>
      <c r="F53" s="142"/>
      <c r="G53" s="142"/>
    </row>
    <row r="54" spans="5:7" ht="15.75" customHeight="1">
      <c r="E54" s="141"/>
      <c r="F54" s="142"/>
      <c r="G54" s="142"/>
    </row>
    <row r="55" spans="5:7" ht="15.75" customHeight="1">
      <c r="E55" s="141"/>
      <c r="F55" s="142"/>
      <c r="G55" s="142"/>
    </row>
    <row r="56" spans="5:7" ht="15.75" customHeight="1">
      <c r="E56" s="141"/>
      <c r="F56" s="142"/>
      <c r="G56" s="142"/>
    </row>
    <row r="57" spans="5:7" ht="15.75" customHeight="1">
      <c r="E57" s="141"/>
      <c r="F57" s="142"/>
      <c r="G57" s="142"/>
    </row>
    <row r="58" spans="5:7" ht="15.75" customHeight="1">
      <c r="E58" s="141"/>
      <c r="F58" s="142"/>
      <c r="G58" s="142"/>
    </row>
    <row r="59" spans="5:7" ht="15.75" customHeight="1">
      <c r="E59" s="141"/>
      <c r="F59" s="142"/>
      <c r="G59" s="142"/>
    </row>
    <row r="60" spans="5:7" ht="15.75" customHeight="1">
      <c r="E60" s="141"/>
      <c r="F60" s="142"/>
      <c r="G60" s="142"/>
    </row>
    <row r="61" spans="5:7" ht="15.75" customHeight="1">
      <c r="E61" s="141"/>
      <c r="F61" s="142"/>
      <c r="G61" s="142"/>
    </row>
    <row r="62" spans="5:7" ht="15.75" customHeight="1">
      <c r="E62" s="141"/>
      <c r="F62" s="142"/>
      <c r="G62" s="142"/>
    </row>
    <row r="63" spans="5:7" ht="15.75" customHeight="1">
      <c r="E63" s="141"/>
      <c r="F63" s="142"/>
      <c r="G63" s="142"/>
    </row>
    <row r="64" spans="5:7" ht="15.75" customHeight="1">
      <c r="E64" s="141"/>
      <c r="F64" s="142"/>
      <c r="G64" s="142"/>
    </row>
    <row r="65" spans="5:7" ht="15.75" customHeight="1">
      <c r="E65" s="141"/>
      <c r="F65" s="142"/>
      <c r="G65" s="142"/>
    </row>
    <row r="66" spans="5:7" ht="15.75" customHeight="1">
      <c r="E66" s="141"/>
      <c r="F66" s="142"/>
      <c r="G66" s="142"/>
    </row>
    <row r="67" spans="5:7" ht="15.75" customHeight="1">
      <c r="E67" s="141"/>
      <c r="F67" s="142"/>
      <c r="G67" s="142"/>
    </row>
    <row r="68" spans="5:7" ht="15.75" customHeight="1">
      <c r="E68" s="141"/>
      <c r="F68" s="142"/>
      <c r="G68" s="142"/>
    </row>
    <row r="69" spans="5:7" ht="15.75" customHeight="1">
      <c r="E69" s="141"/>
      <c r="F69" s="142"/>
      <c r="G69" s="142"/>
    </row>
    <row r="70" spans="5:7" ht="15.75" customHeight="1">
      <c r="E70" s="141"/>
      <c r="F70" s="142"/>
      <c r="G70" s="142"/>
    </row>
    <row r="71" spans="5:7" ht="15.75" customHeight="1">
      <c r="E71" s="141"/>
      <c r="F71" s="142"/>
      <c r="G71" s="142"/>
    </row>
    <row r="72" spans="5:7" ht="15.75" customHeight="1">
      <c r="E72" s="141"/>
      <c r="F72" s="142"/>
      <c r="G72" s="142"/>
    </row>
    <row r="73" spans="5:7" ht="15.75" customHeight="1">
      <c r="E73" s="141"/>
      <c r="F73" s="142"/>
      <c r="G73" s="142"/>
    </row>
    <row r="74" spans="5:7" ht="15.75" customHeight="1">
      <c r="E74" s="141"/>
      <c r="F74" s="142"/>
      <c r="G74" s="142"/>
    </row>
    <row r="75" spans="5:7" ht="15.75" customHeight="1">
      <c r="E75" s="141"/>
      <c r="F75" s="142"/>
      <c r="G75" s="142"/>
    </row>
    <row r="76" spans="5:7" ht="15.75" customHeight="1">
      <c r="E76" s="141"/>
      <c r="F76" s="142"/>
      <c r="G76" s="142"/>
    </row>
    <row r="77" spans="5:7" ht="15.75" customHeight="1">
      <c r="E77" s="141"/>
      <c r="F77" s="142"/>
      <c r="G77" s="142"/>
    </row>
    <row r="78" spans="5:7" ht="15.75" customHeight="1">
      <c r="E78" s="141"/>
      <c r="F78" s="142"/>
      <c r="G78" s="142"/>
    </row>
    <row r="79" spans="5:7" ht="15.75" customHeight="1">
      <c r="E79" s="141"/>
      <c r="F79" s="142"/>
      <c r="G79" s="142"/>
    </row>
    <row r="80" spans="5:7" ht="15.75" customHeight="1">
      <c r="E80" s="141"/>
      <c r="F80" s="142"/>
      <c r="G80" s="142"/>
    </row>
    <row r="81" spans="5:7" ht="15.75" customHeight="1">
      <c r="E81" s="141"/>
      <c r="F81" s="142"/>
      <c r="G81" s="142"/>
    </row>
    <row r="82" spans="5:7" ht="15.75" customHeight="1">
      <c r="E82" s="141"/>
      <c r="F82" s="142"/>
      <c r="G82" s="142"/>
    </row>
    <row r="83" spans="5:7" ht="15.75" customHeight="1">
      <c r="E83" s="141"/>
      <c r="F83" s="142"/>
      <c r="G83" s="142"/>
    </row>
    <row r="84" spans="5:7" ht="15.75" customHeight="1">
      <c r="E84" s="141"/>
      <c r="F84" s="142"/>
      <c r="G84" s="142"/>
    </row>
    <row r="85" spans="5:7" ht="15.75" customHeight="1">
      <c r="E85" s="141"/>
      <c r="F85" s="142"/>
      <c r="G85" s="142"/>
    </row>
    <row r="86" spans="5:7" ht="15.75" customHeight="1">
      <c r="E86" s="141"/>
      <c r="F86" s="142"/>
      <c r="G86" s="142"/>
    </row>
    <row r="87" spans="5:7" ht="15.75" customHeight="1">
      <c r="E87" s="141"/>
      <c r="F87" s="142"/>
      <c r="G87" s="142"/>
    </row>
    <row r="88" spans="5:7" ht="15.75" customHeight="1">
      <c r="E88" s="141"/>
      <c r="F88" s="142"/>
      <c r="G88" s="142"/>
    </row>
    <row r="89" spans="5:7" ht="15.75" customHeight="1">
      <c r="E89" s="141"/>
      <c r="F89" s="142"/>
      <c r="G89" s="142"/>
    </row>
    <row r="90" spans="5:7" ht="15.75" customHeight="1">
      <c r="E90" s="141"/>
      <c r="F90" s="142"/>
      <c r="G90" s="142"/>
    </row>
    <row r="91" spans="5:7" ht="15.75" customHeight="1">
      <c r="E91" s="141"/>
      <c r="F91" s="142"/>
      <c r="G91" s="142"/>
    </row>
    <row r="92" spans="5:7" ht="15.75" customHeight="1">
      <c r="E92" s="141"/>
      <c r="F92" s="142"/>
      <c r="G92" s="142"/>
    </row>
    <row r="93" spans="5:7" ht="15.75" customHeight="1">
      <c r="E93" s="141"/>
      <c r="F93" s="142"/>
      <c r="G93" s="142"/>
    </row>
    <row r="94" spans="5:7" ht="15.75" customHeight="1">
      <c r="E94" s="141"/>
      <c r="F94" s="142"/>
      <c r="G94" s="142"/>
    </row>
    <row r="95" spans="5:7" ht="15.75" customHeight="1">
      <c r="E95" s="141"/>
      <c r="F95" s="142"/>
      <c r="G95" s="142"/>
    </row>
    <row r="96" spans="5:7" ht="15.75" customHeight="1">
      <c r="E96" s="141"/>
      <c r="F96" s="142"/>
      <c r="G96" s="142"/>
    </row>
    <row r="97" spans="5:7" ht="15.75" customHeight="1">
      <c r="E97" s="141"/>
      <c r="F97" s="142"/>
      <c r="G97" s="142"/>
    </row>
    <row r="98" spans="5:7" ht="15.75" customHeight="1">
      <c r="E98" s="141"/>
      <c r="F98" s="142"/>
      <c r="G98" s="142"/>
    </row>
    <row r="99" spans="5:7" ht="15.75" customHeight="1">
      <c r="E99" s="141"/>
      <c r="F99" s="142"/>
      <c r="G99" s="142"/>
    </row>
    <row r="100" spans="5:7" ht="15.75" customHeight="1">
      <c r="E100" s="141"/>
      <c r="F100" s="142"/>
      <c r="G100" s="142"/>
    </row>
    <row r="101" spans="5:7" ht="15.75" customHeight="1">
      <c r="E101" s="141"/>
      <c r="F101" s="142"/>
      <c r="G101" s="142"/>
    </row>
    <row r="102" spans="5:7" ht="15.75" customHeight="1">
      <c r="E102" s="141"/>
      <c r="F102" s="142"/>
      <c r="G102" s="142"/>
    </row>
    <row r="103" spans="5:7" ht="15.75" customHeight="1">
      <c r="E103" s="141"/>
      <c r="F103" s="142"/>
      <c r="G103" s="142"/>
    </row>
    <row r="104" spans="5:7" ht="15.75" customHeight="1">
      <c r="E104" s="141"/>
      <c r="F104" s="142"/>
      <c r="G104" s="142"/>
    </row>
    <row r="105" spans="5:7" ht="15.75" customHeight="1">
      <c r="E105" s="141"/>
      <c r="F105" s="142"/>
      <c r="G105" s="142"/>
    </row>
    <row r="106" spans="5:7" ht="15.75" customHeight="1">
      <c r="E106" s="141"/>
      <c r="F106" s="142"/>
      <c r="G106" s="142"/>
    </row>
    <row r="107" spans="5:7" ht="15.75" customHeight="1">
      <c r="E107" s="141"/>
      <c r="F107" s="142"/>
      <c r="G107" s="142"/>
    </row>
    <row r="108" spans="5:7" ht="15.75" customHeight="1">
      <c r="E108" s="141"/>
      <c r="F108" s="142"/>
      <c r="G108" s="142"/>
    </row>
    <row r="109" spans="5:7" ht="15.75" customHeight="1">
      <c r="E109" s="141"/>
      <c r="F109" s="142"/>
      <c r="G109" s="142"/>
    </row>
    <row r="110" spans="5:7" ht="15.75" customHeight="1">
      <c r="E110" s="141"/>
      <c r="F110" s="142"/>
      <c r="G110" s="142"/>
    </row>
    <row r="111" spans="5:7" ht="15.75" customHeight="1">
      <c r="E111" s="141"/>
      <c r="F111" s="142"/>
      <c r="G111" s="142"/>
    </row>
    <row r="112" spans="5:7" ht="15.75" customHeight="1">
      <c r="E112" s="141"/>
      <c r="F112" s="142"/>
      <c r="G112" s="142"/>
    </row>
    <row r="113" spans="5:7" ht="15.75" customHeight="1">
      <c r="E113" s="141"/>
      <c r="F113" s="142"/>
      <c r="G113" s="142"/>
    </row>
    <row r="114" spans="5:7" ht="15.75" customHeight="1">
      <c r="E114" s="141"/>
      <c r="F114" s="142"/>
      <c r="G114" s="142"/>
    </row>
    <row r="115" spans="5:7" ht="15.75" customHeight="1">
      <c r="E115" s="141"/>
      <c r="F115" s="142"/>
      <c r="G115" s="142"/>
    </row>
    <row r="116" spans="5:7" ht="15.75" customHeight="1">
      <c r="E116" s="141"/>
      <c r="F116" s="142"/>
      <c r="G116" s="142"/>
    </row>
    <row r="117" spans="5:7" ht="15.75" customHeight="1">
      <c r="E117" s="141"/>
      <c r="F117" s="142"/>
      <c r="G117" s="142"/>
    </row>
    <row r="118" spans="5:7" ht="15.75" customHeight="1">
      <c r="E118" s="141"/>
      <c r="F118" s="142"/>
      <c r="G118" s="142"/>
    </row>
    <row r="119" spans="5:7" ht="15.75" customHeight="1">
      <c r="E119" s="141"/>
      <c r="F119" s="142"/>
      <c r="G119" s="142"/>
    </row>
    <row r="120" spans="5:7" ht="15.75" customHeight="1">
      <c r="E120" s="141"/>
      <c r="F120" s="142"/>
      <c r="G120" s="142"/>
    </row>
    <row r="121" spans="5:7" ht="15.75" customHeight="1">
      <c r="E121" s="141"/>
      <c r="F121" s="142"/>
      <c r="G121" s="142"/>
    </row>
    <row r="122" spans="5:7" ht="15.75" customHeight="1">
      <c r="E122" s="141"/>
      <c r="F122" s="142"/>
      <c r="G122" s="142"/>
    </row>
    <row r="123" spans="5:7" ht="15.75" customHeight="1">
      <c r="E123" s="141"/>
      <c r="F123" s="142"/>
      <c r="G123" s="142"/>
    </row>
    <row r="124" spans="5:7" ht="15.75" customHeight="1">
      <c r="E124" s="141"/>
      <c r="F124" s="142"/>
      <c r="G124" s="142"/>
    </row>
    <row r="125" spans="5:7" ht="15.75" customHeight="1">
      <c r="E125" s="141"/>
      <c r="F125" s="142"/>
      <c r="G125" s="142"/>
    </row>
    <row r="126" spans="5:7" ht="15.75" customHeight="1">
      <c r="E126" s="141"/>
      <c r="F126" s="142"/>
      <c r="G126" s="142"/>
    </row>
    <row r="127" spans="5:7" ht="15.75" customHeight="1">
      <c r="E127" s="141"/>
      <c r="F127" s="142"/>
      <c r="G127" s="142"/>
    </row>
    <row r="128" spans="5:7" ht="15.75" customHeight="1">
      <c r="E128" s="141"/>
      <c r="F128" s="142"/>
      <c r="G128" s="142"/>
    </row>
    <row r="129" spans="5:7" ht="15.75" customHeight="1">
      <c r="E129" s="141"/>
      <c r="F129" s="142"/>
      <c r="G129" s="142"/>
    </row>
    <row r="130" spans="5:7" ht="15.75" customHeight="1">
      <c r="E130" s="141"/>
      <c r="F130" s="142"/>
      <c r="G130" s="142"/>
    </row>
    <row r="131" spans="5:7" ht="15.75" customHeight="1">
      <c r="E131" s="141"/>
      <c r="F131" s="142"/>
      <c r="G131" s="142"/>
    </row>
    <row r="132" spans="5:7" ht="15.75" customHeight="1">
      <c r="E132" s="141"/>
      <c r="F132" s="142"/>
      <c r="G132" s="142"/>
    </row>
    <row r="133" spans="5:7" ht="15.75" customHeight="1">
      <c r="E133" s="141"/>
      <c r="F133" s="142"/>
      <c r="G133" s="142"/>
    </row>
    <row r="134" spans="5:7" ht="15.75" customHeight="1">
      <c r="E134" s="141"/>
      <c r="F134" s="142"/>
      <c r="G134" s="142"/>
    </row>
    <row r="135" spans="5:7" ht="15.75" customHeight="1">
      <c r="E135" s="141"/>
      <c r="F135" s="142"/>
      <c r="G135" s="142"/>
    </row>
    <row r="136" spans="5:7" ht="15.75" customHeight="1">
      <c r="E136" s="141"/>
      <c r="F136" s="142"/>
      <c r="G136" s="142"/>
    </row>
    <row r="137" spans="5:7" ht="15.75" customHeight="1">
      <c r="E137" s="141"/>
      <c r="F137" s="142"/>
      <c r="G137" s="142"/>
    </row>
    <row r="138" spans="5:7" ht="15.75" customHeight="1">
      <c r="E138" s="141"/>
      <c r="F138" s="142"/>
      <c r="G138" s="142"/>
    </row>
    <row r="139" spans="5:7" ht="15.75" customHeight="1">
      <c r="E139" s="141"/>
      <c r="F139" s="142"/>
      <c r="G139" s="142"/>
    </row>
    <row r="140" spans="5:7" ht="15.75" customHeight="1">
      <c r="E140" s="141"/>
      <c r="F140" s="142"/>
      <c r="G140" s="142"/>
    </row>
    <row r="141" spans="5:7" ht="15.75" customHeight="1">
      <c r="E141" s="141"/>
      <c r="F141" s="142"/>
      <c r="G141" s="142"/>
    </row>
    <row r="142" spans="5:7" ht="15.75" customHeight="1">
      <c r="E142" s="141"/>
      <c r="F142" s="142"/>
      <c r="G142" s="142"/>
    </row>
    <row r="143" spans="5:7" ht="15.75" customHeight="1">
      <c r="E143" s="141"/>
      <c r="F143" s="142"/>
      <c r="G143" s="142"/>
    </row>
    <row r="144" spans="5:7" ht="15.75" customHeight="1">
      <c r="E144" s="141"/>
      <c r="F144" s="142"/>
      <c r="G144" s="142"/>
    </row>
    <row r="145" spans="5:7" ht="15.75" customHeight="1">
      <c r="E145" s="141"/>
      <c r="F145" s="142"/>
      <c r="G145" s="142"/>
    </row>
    <row r="146" spans="5:7" ht="15.75" customHeight="1">
      <c r="E146" s="141"/>
      <c r="F146" s="142"/>
      <c r="G146" s="142"/>
    </row>
    <row r="147" spans="5:7" ht="15.75" customHeight="1">
      <c r="E147" s="141"/>
      <c r="F147" s="142"/>
      <c r="G147" s="142"/>
    </row>
    <row r="148" spans="5:7" ht="15.75" customHeight="1">
      <c r="E148" s="141"/>
      <c r="F148" s="142"/>
      <c r="G148" s="142"/>
    </row>
    <row r="149" spans="5:7" ht="15.75" customHeight="1">
      <c r="E149" s="141"/>
      <c r="F149" s="142"/>
      <c r="G149" s="142"/>
    </row>
    <row r="150" spans="5:7" ht="15.75" customHeight="1">
      <c r="E150" s="141"/>
      <c r="F150" s="142"/>
      <c r="G150" s="142"/>
    </row>
    <row r="151" spans="5:7" ht="15.75" customHeight="1">
      <c r="E151" s="141"/>
      <c r="F151" s="142"/>
      <c r="G151" s="142"/>
    </row>
    <row r="152" spans="5:7" ht="15.75" customHeight="1">
      <c r="E152" s="141"/>
      <c r="F152" s="142"/>
      <c r="G152" s="142"/>
    </row>
    <row r="153" spans="5:7" ht="15.75" customHeight="1">
      <c r="E153" s="141"/>
      <c r="F153" s="142"/>
      <c r="G153" s="142"/>
    </row>
    <row r="154" spans="5:7" ht="15.75" customHeight="1">
      <c r="E154" s="141"/>
      <c r="F154" s="142"/>
      <c r="G154" s="142"/>
    </row>
    <row r="155" spans="5:7" ht="15.75" customHeight="1">
      <c r="E155" s="141"/>
      <c r="F155" s="142"/>
      <c r="G155" s="142"/>
    </row>
    <row r="156" spans="5:7" ht="15.75" customHeight="1">
      <c r="E156" s="141"/>
      <c r="F156" s="142"/>
      <c r="G156" s="142"/>
    </row>
    <row r="157" spans="5:7" ht="15.75" customHeight="1">
      <c r="E157" s="141"/>
      <c r="F157" s="142"/>
      <c r="G157" s="142"/>
    </row>
    <row r="158" spans="5:7" ht="15.75" customHeight="1">
      <c r="E158" s="141"/>
      <c r="F158" s="142"/>
      <c r="G158" s="142"/>
    </row>
    <row r="159" spans="5:7" ht="15.75" customHeight="1">
      <c r="E159" s="141"/>
      <c r="F159" s="142"/>
      <c r="G159" s="142"/>
    </row>
    <row r="160" spans="5:7" ht="15.75" customHeight="1">
      <c r="E160" s="141"/>
      <c r="F160" s="142"/>
      <c r="G160" s="142"/>
    </row>
    <row r="161" spans="5:7" ht="15.75" customHeight="1">
      <c r="E161" s="141"/>
      <c r="F161" s="142"/>
      <c r="G161" s="142"/>
    </row>
    <row r="162" spans="5:7" ht="15.75" customHeight="1">
      <c r="E162" s="141"/>
      <c r="F162" s="142"/>
      <c r="G162" s="142"/>
    </row>
    <row r="163" spans="5:7" ht="15.75" customHeight="1">
      <c r="E163" s="141"/>
      <c r="F163" s="142"/>
      <c r="G163" s="142"/>
    </row>
    <row r="164" spans="5:7" ht="15.75" customHeight="1">
      <c r="E164" s="141"/>
      <c r="F164" s="142"/>
      <c r="G164" s="142"/>
    </row>
    <row r="165" spans="5:7" ht="15.75" customHeight="1">
      <c r="E165" s="141"/>
      <c r="F165" s="142"/>
      <c r="G165" s="142"/>
    </row>
    <row r="166" spans="5:7" ht="15.75" customHeight="1">
      <c r="E166" s="141"/>
      <c r="F166" s="142"/>
      <c r="G166" s="142"/>
    </row>
    <row r="167" spans="5:7" ht="15.75" customHeight="1">
      <c r="E167" s="141"/>
      <c r="F167" s="142"/>
      <c r="G167" s="142"/>
    </row>
    <row r="168" spans="5:7" ht="15.75" customHeight="1">
      <c r="E168" s="141"/>
      <c r="F168" s="142"/>
      <c r="G168" s="142"/>
    </row>
    <row r="169" spans="5:7" ht="15.75" customHeight="1">
      <c r="E169" s="141"/>
      <c r="F169" s="142"/>
      <c r="G169" s="142"/>
    </row>
    <row r="170" spans="5:7" ht="15.75" customHeight="1">
      <c r="E170" s="141"/>
      <c r="F170" s="142"/>
      <c r="G170" s="142"/>
    </row>
    <row r="171" spans="5:7" ht="15.75" customHeight="1">
      <c r="E171" s="141"/>
      <c r="F171" s="142"/>
      <c r="G171" s="142"/>
    </row>
    <row r="172" spans="5:7" ht="15.75" customHeight="1">
      <c r="E172" s="141"/>
      <c r="F172" s="142"/>
      <c r="G172" s="142"/>
    </row>
    <row r="173" spans="5:7" ht="15.75" customHeight="1">
      <c r="E173" s="141"/>
      <c r="F173" s="142"/>
      <c r="G173" s="142"/>
    </row>
    <row r="174" spans="5:7" ht="15.75" customHeight="1">
      <c r="E174" s="141"/>
      <c r="F174" s="142"/>
      <c r="G174" s="142"/>
    </row>
    <row r="175" spans="5:7" ht="15.75" customHeight="1">
      <c r="E175" s="141"/>
      <c r="F175" s="142"/>
      <c r="G175" s="142"/>
    </row>
    <row r="176" spans="5:7" ht="15.75" customHeight="1">
      <c r="E176" s="141"/>
      <c r="F176" s="142"/>
      <c r="G176" s="142"/>
    </row>
    <row r="177" spans="5:7" ht="15.75" customHeight="1">
      <c r="E177" s="141"/>
      <c r="F177" s="142"/>
      <c r="G177" s="142"/>
    </row>
    <row r="178" spans="5:7" ht="15.75" customHeight="1">
      <c r="E178" s="141"/>
      <c r="F178" s="142"/>
      <c r="G178" s="142"/>
    </row>
    <row r="179" spans="5:7" ht="15.75" customHeight="1">
      <c r="E179" s="141"/>
      <c r="F179" s="142"/>
      <c r="G179" s="142"/>
    </row>
    <row r="180" spans="5:7" ht="15.75" customHeight="1">
      <c r="E180" s="141"/>
      <c r="F180" s="142"/>
      <c r="G180" s="142"/>
    </row>
    <row r="181" spans="5:7" ht="15.75" customHeight="1">
      <c r="E181" s="141"/>
      <c r="F181" s="142"/>
      <c r="G181" s="142"/>
    </row>
    <row r="182" spans="5:7" ht="15.75" customHeight="1">
      <c r="E182" s="141"/>
      <c r="F182" s="142"/>
      <c r="G182" s="142"/>
    </row>
    <row r="183" spans="5:7" ht="15.75" customHeight="1">
      <c r="E183" s="141"/>
      <c r="F183" s="142"/>
      <c r="G183" s="142"/>
    </row>
    <row r="184" spans="5:7" ht="15.75" customHeight="1">
      <c r="E184" s="141"/>
      <c r="F184" s="142"/>
      <c r="G184" s="142"/>
    </row>
    <row r="185" spans="5:7" ht="15.75" customHeight="1">
      <c r="E185" s="141"/>
      <c r="F185" s="142"/>
      <c r="G185" s="142"/>
    </row>
    <row r="186" spans="5:7" ht="15.75" customHeight="1">
      <c r="E186" s="141"/>
      <c r="F186" s="142"/>
      <c r="G186" s="142"/>
    </row>
    <row r="187" spans="5:7" ht="15.75" customHeight="1">
      <c r="E187" s="141"/>
      <c r="F187" s="142"/>
      <c r="G187" s="142"/>
    </row>
    <row r="188" spans="5:7" ht="15.75" customHeight="1">
      <c r="E188" s="141"/>
      <c r="F188" s="142"/>
      <c r="G188" s="142"/>
    </row>
    <row r="189" spans="5:7" ht="15.75" customHeight="1">
      <c r="E189" s="141"/>
      <c r="F189" s="142"/>
      <c r="G189" s="142"/>
    </row>
    <row r="190" spans="5:7" ht="15.75" customHeight="1">
      <c r="E190" s="141"/>
      <c r="F190" s="142"/>
      <c r="G190" s="142"/>
    </row>
    <row r="191" spans="5:7" ht="15.75" customHeight="1">
      <c r="E191" s="141"/>
      <c r="F191" s="142"/>
      <c r="G191" s="142"/>
    </row>
    <row r="192" spans="5:7" ht="15.75" customHeight="1">
      <c r="E192" s="141"/>
      <c r="F192" s="142"/>
      <c r="G192" s="142"/>
    </row>
    <row r="193" spans="5:7" ht="15.75" customHeight="1">
      <c r="E193" s="141"/>
      <c r="F193" s="142"/>
      <c r="G193" s="142"/>
    </row>
    <row r="194" spans="5:7" ht="15.75" customHeight="1">
      <c r="E194" s="141"/>
      <c r="F194" s="142"/>
      <c r="G194" s="142"/>
    </row>
    <row r="195" spans="5:7" ht="15.75" customHeight="1">
      <c r="E195" s="141"/>
      <c r="F195" s="142"/>
      <c r="G195" s="142"/>
    </row>
    <row r="196" spans="5:7" ht="15.75" customHeight="1">
      <c r="E196" s="141"/>
      <c r="F196" s="142"/>
      <c r="G196" s="142"/>
    </row>
    <row r="197" spans="5:7" ht="15.75" customHeight="1">
      <c r="E197" s="141"/>
      <c r="F197" s="142"/>
      <c r="G197" s="142"/>
    </row>
    <row r="198" spans="5:7" ht="15.75" customHeight="1">
      <c r="E198" s="141"/>
      <c r="F198" s="142"/>
      <c r="G198" s="142"/>
    </row>
    <row r="199" spans="5:7" ht="15.75" customHeight="1">
      <c r="E199" s="141"/>
      <c r="F199" s="142"/>
      <c r="G199" s="142"/>
    </row>
    <row r="200" spans="5:7" ht="15.75" customHeight="1">
      <c r="E200" s="141"/>
      <c r="F200" s="142"/>
      <c r="G200" s="142"/>
    </row>
    <row r="201" spans="5:7" ht="15.75" customHeight="1">
      <c r="E201" s="141"/>
      <c r="F201" s="142"/>
      <c r="G201" s="142"/>
    </row>
    <row r="202" spans="5:7" ht="15.75" customHeight="1">
      <c r="E202" s="141"/>
      <c r="F202" s="142"/>
      <c r="G202" s="142"/>
    </row>
    <row r="203" spans="5:7" ht="15.75" customHeight="1">
      <c r="E203" s="141"/>
      <c r="F203" s="142"/>
      <c r="G203" s="142"/>
    </row>
    <row r="204" spans="5:7" ht="15.75" customHeight="1">
      <c r="E204" s="141"/>
      <c r="F204" s="142"/>
      <c r="G204" s="142"/>
    </row>
    <row r="205" spans="5:7" ht="15.75" customHeight="1">
      <c r="E205" s="141"/>
      <c r="F205" s="142"/>
      <c r="G205" s="142"/>
    </row>
    <row r="206" spans="5:7" ht="15.75" customHeight="1">
      <c r="E206" s="141"/>
      <c r="F206" s="142"/>
      <c r="G206" s="142"/>
    </row>
    <row r="207" spans="5:7" ht="15.75" customHeight="1">
      <c r="E207" s="141"/>
      <c r="F207" s="142"/>
      <c r="G207" s="142"/>
    </row>
    <row r="208" spans="5:7" ht="15.75" customHeight="1">
      <c r="E208" s="141"/>
      <c r="F208" s="142"/>
      <c r="G208" s="142"/>
    </row>
    <row r="209" spans="5:7" ht="15.75" customHeight="1">
      <c r="E209" s="141"/>
      <c r="F209" s="142"/>
      <c r="G209" s="142"/>
    </row>
    <row r="210" spans="5:7" ht="15.75" customHeight="1">
      <c r="E210" s="141"/>
      <c r="F210" s="142"/>
      <c r="G210" s="142"/>
    </row>
    <row r="211" spans="5:7" ht="15.75" customHeight="1">
      <c r="E211" s="141"/>
      <c r="F211" s="142"/>
      <c r="G211" s="142"/>
    </row>
    <row r="212" spans="5:7" ht="15.75" customHeight="1">
      <c r="E212" s="141"/>
      <c r="F212" s="142"/>
      <c r="G212" s="142"/>
    </row>
    <row r="213" spans="5:7" ht="15.75" customHeight="1">
      <c r="E213" s="141"/>
      <c r="F213" s="142"/>
      <c r="G213" s="142"/>
    </row>
    <row r="214" spans="5:7" ht="15.75" customHeight="1">
      <c r="E214" s="141"/>
      <c r="F214" s="142"/>
      <c r="G214" s="142"/>
    </row>
    <row r="215" spans="5:7" ht="15.75" customHeight="1">
      <c r="E215" s="141"/>
      <c r="F215" s="142"/>
      <c r="G215" s="142"/>
    </row>
    <row r="216" spans="5:7" ht="15.75" customHeight="1">
      <c r="E216" s="141"/>
      <c r="F216" s="142"/>
      <c r="G216" s="142"/>
    </row>
    <row r="217" spans="5:7" ht="15.75" customHeight="1">
      <c r="E217" s="141"/>
      <c r="F217" s="142"/>
      <c r="G217" s="142"/>
    </row>
    <row r="218" spans="5:7" ht="15.75" customHeight="1">
      <c r="E218" s="141"/>
      <c r="F218" s="142"/>
      <c r="G218" s="142"/>
    </row>
    <row r="219" spans="5:7" ht="15.75" customHeight="1">
      <c r="E219" s="141"/>
      <c r="F219" s="142"/>
      <c r="G219" s="142"/>
    </row>
    <row r="220" spans="5:7" ht="15.75" customHeight="1">
      <c r="E220" s="141"/>
      <c r="F220" s="142"/>
      <c r="G220" s="142"/>
    </row>
    <row r="221" spans="5:7" ht="15.75" customHeight="1">
      <c r="E221" s="141"/>
      <c r="F221" s="142"/>
      <c r="G221" s="142"/>
    </row>
    <row r="222" spans="5:7" ht="15.75" customHeight="1">
      <c r="E222" s="141"/>
      <c r="F222" s="142"/>
      <c r="G222" s="142"/>
    </row>
    <row r="223" spans="5:7" ht="15.75" customHeight="1">
      <c r="E223" s="141"/>
      <c r="F223" s="142"/>
      <c r="G223" s="142"/>
    </row>
    <row r="224" spans="5:7" ht="15.75" customHeight="1">
      <c r="E224" s="141"/>
      <c r="F224" s="142"/>
      <c r="G224" s="142"/>
    </row>
    <row r="225" spans="5:7" ht="15.75" customHeight="1">
      <c r="E225" s="141"/>
      <c r="F225" s="142"/>
      <c r="G225" s="142"/>
    </row>
    <row r="226" spans="5:7" ht="15.75" customHeight="1">
      <c r="E226" s="141"/>
      <c r="F226" s="142"/>
      <c r="G226" s="142"/>
    </row>
    <row r="227" spans="5:7" ht="15.75" customHeight="1">
      <c r="E227" s="141"/>
      <c r="F227" s="142"/>
      <c r="G227" s="142"/>
    </row>
    <row r="228" spans="5:7" ht="15.75" customHeight="1">
      <c r="E228" s="141"/>
      <c r="F228" s="142"/>
      <c r="G228" s="142"/>
    </row>
    <row r="229" spans="5:7" ht="15.75" customHeight="1">
      <c r="E229" s="141"/>
      <c r="F229" s="142"/>
      <c r="G229" s="142"/>
    </row>
    <row r="230" spans="5:7" ht="15.75" customHeight="1">
      <c r="E230" s="141"/>
      <c r="F230" s="142"/>
      <c r="G230" s="142"/>
    </row>
    <row r="231" spans="5:7" ht="15.75" customHeight="1">
      <c r="E231" s="141"/>
      <c r="F231" s="142"/>
      <c r="G231" s="142"/>
    </row>
    <row r="232" spans="5:7" ht="15.75" customHeight="1">
      <c r="E232" s="141"/>
      <c r="F232" s="142"/>
      <c r="G232" s="142"/>
    </row>
    <row r="233" spans="5:7" ht="15.75" customHeight="1">
      <c r="E233" s="141"/>
      <c r="F233" s="142"/>
      <c r="G233" s="142"/>
    </row>
    <row r="234" spans="5:7" ht="15.75" customHeight="1">
      <c r="E234" s="141"/>
      <c r="F234" s="142"/>
      <c r="G234" s="142"/>
    </row>
    <row r="235" spans="5:7" ht="15.75" customHeight="1">
      <c r="E235" s="141"/>
      <c r="F235" s="142"/>
      <c r="G235" s="142"/>
    </row>
    <row r="236" spans="5:7" ht="15.75" customHeight="1">
      <c r="E236" s="141"/>
      <c r="F236" s="142"/>
      <c r="G236" s="142"/>
    </row>
    <row r="237" spans="5:7" ht="15.75" customHeight="1">
      <c r="E237" s="141"/>
      <c r="F237" s="142"/>
      <c r="G237" s="142"/>
    </row>
    <row r="238" spans="5:7" ht="15.75" customHeight="1">
      <c r="E238" s="141"/>
      <c r="F238" s="142"/>
      <c r="G238" s="142"/>
    </row>
    <row r="239" spans="5:7" ht="15.75" customHeight="1">
      <c r="E239" s="141"/>
      <c r="F239" s="142"/>
      <c r="G239" s="142"/>
    </row>
    <row r="240" spans="5:7" ht="15.75" customHeight="1">
      <c r="E240" s="141"/>
      <c r="F240" s="142"/>
      <c r="G240" s="142"/>
    </row>
    <row r="241" spans="5:7" ht="15.75" customHeight="1">
      <c r="E241" s="141"/>
      <c r="F241" s="142"/>
      <c r="G241" s="142"/>
    </row>
    <row r="242" spans="5:7" ht="15.75" customHeight="1">
      <c r="E242" s="141"/>
      <c r="F242" s="142"/>
      <c r="G242" s="142"/>
    </row>
    <row r="243" spans="5:7" ht="15.75" customHeight="1">
      <c r="E243" s="141"/>
      <c r="F243" s="142"/>
      <c r="G243" s="142"/>
    </row>
    <row r="244" spans="5:7" ht="15.75" customHeight="1">
      <c r="E244" s="141"/>
      <c r="F244" s="142"/>
      <c r="G244" s="142"/>
    </row>
    <row r="245" spans="5:7" ht="15.75" customHeight="1">
      <c r="E245" s="141"/>
      <c r="F245" s="142"/>
      <c r="G245" s="142"/>
    </row>
    <row r="246" spans="5:7" ht="15.75" customHeight="1">
      <c r="E246" s="141"/>
      <c r="F246" s="142"/>
      <c r="G246" s="142"/>
    </row>
    <row r="247" spans="5:7" ht="15.75" customHeight="1">
      <c r="E247" s="141"/>
      <c r="F247" s="142"/>
      <c r="G247" s="142"/>
    </row>
    <row r="248" spans="5:7" ht="15.75" customHeight="1">
      <c r="E248" s="141"/>
      <c r="F248" s="142"/>
      <c r="G248" s="142"/>
    </row>
    <row r="249" spans="5:7" ht="15.75" customHeight="1">
      <c r="E249" s="141"/>
      <c r="F249" s="142"/>
      <c r="G249" s="142"/>
    </row>
    <row r="250" spans="5:7" ht="15.75" customHeight="1">
      <c r="E250" s="141"/>
      <c r="F250" s="142"/>
      <c r="G250" s="142"/>
    </row>
    <row r="251" spans="5:7" ht="15.75" customHeight="1">
      <c r="E251" s="141"/>
      <c r="F251" s="142"/>
      <c r="G251" s="142"/>
    </row>
    <row r="252" spans="5:7" ht="15.75" customHeight="1">
      <c r="E252" s="141"/>
      <c r="F252" s="142"/>
      <c r="G252" s="142"/>
    </row>
    <row r="253" spans="5:7" ht="15.75" customHeight="1">
      <c r="E253" s="141"/>
      <c r="F253" s="142"/>
      <c r="G253" s="142"/>
    </row>
    <row r="254" spans="5:7" ht="15.75" customHeight="1">
      <c r="E254" s="141"/>
      <c r="F254" s="142"/>
      <c r="G254" s="142"/>
    </row>
    <row r="255" spans="5:7" ht="15.75" customHeight="1">
      <c r="E255" s="141"/>
      <c r="F255" s="142"/>
      <c r="G255" s="142"/>
    </row>
    <row r="256" spans="5:7" ht="15.75" customHeight="1">
      <c r="E256" s="141"/>
      <c r="F256" s="142"/>
      <c r="G256" s="142"/>
    </row>
    <row r="257" spans="5:7" ht="15.75" customHeight="1">
      <c r="E257" s="141"/>
      <c r="F257" s="142"/>
      <c r="G257" s="142"/>
    </row>
    <row r="258" spans="5:7" ht="15.75" customHeight="1">
      <c r="E258" s="141"/>
      <c r="F258" s="142"/>
      <c r="G258" s="142"/>
    </row>
    <row r="259" spans="5:7" ht="15.75" customHeight="1">
      <c r="E259" s="141"/>
      <c r="F259" s="142"/>
      <c r="G259" s="142"/>
    </row>
    <row r="260" spans="5:7" ht="15.75" customHeight="1">
      <c r="E260" s="141"/>
      <c r="F260" s="142"/>
      <c r="G260" s="142"/>
    </row>
    <row r="261" spans="5:7" ht="15.75" customHeight="1">
      <c r="E261" s="141"/>
      <c r="F261" s="142"/>
      <c r="G261" s="142"/>
    </row>
    <row r="262" spans="5:7" ht="15.75" customHeight="1">
      <c r="E262" s="141"/>
      <c r="F262" s="142"/>
      <c r="G262" s="142"/>
    </row>
    <row r="263" spans="5:7" ht="15.75" customHeight="1">
      <c r="E263" s="141"/>
      <c r="F263" s="142"/>
      <c r="G263" s="142"/>
    </row>
    <row r="264" spans="5:7" ht="15.75" customHeight="1">
      <c r="E264" s="141"/>
      <c r="F264" s="142"/>
      <c r="G264" s="142"/>
    </row>
    <row r="265" spans="5:7" ht="15.75" customHeight="1">
      <c r="E265" s="141"/>
      <c r="F265" s="142"/>
      <c r="G265" s="142"/>
    </row>
    <row r="266" spans="5:7" ht="15.75" customHeight="1">
      <c r="E266" s="141"/>
      <c r="F266" s="142"/>
      <c r="G266" s="142"/>
    </row>
    <row r="267" spans="5:7" ht="15.75" customHeight="1">
      <c r="E267" s="141"/>
      <c r="F267" s="142"/>
      <c r="G267" s="142"/>
    </row>
    <row r="268" spans="5:7" ht="15.75" customHeight="1">
      <c r="E268" s="141"/>
      <c r="F268" s="142"/>
      <c r="G268" s="142"/>
    </row>
    <row r="269" spans="5:7" ht="15.75" customHeight="1">
      <c r="E269" s="141"/>
      <c r="F269" s="142"/>
      <c r="G269" s="142"/>
    </row>
    <row r="270" spans="5:7" ht="15.75" customHeight="1">
      <c r="E270" s="141"/>
      <c r="F270" s="142"/>
      <c r="G270" s="142"/>
    </row>
    <row r="271" spans="5:7" ht="15.75" customHeight="1">
      <c r="E271" s="141"/>
      <c r="F271" s="142"/>
      <c r="G271" s="142"/>
    </row>
    <row r="272" spans="5:7" ht="15.75" customHeight="1">
      <c r="E272" s="141"/>
      <c r="F272" s="142"/>
      <c r="G272" s="142"/>
    </row>
    <row r="273" spans="5:7" ht="15.75" customHeight="1">
      <c r="E273" s="141"/>
      <c r="F273" s="142"/>
      <c r="G273" s="142"/>
    </row>
    <row r="274" spans="5:7" ht="15.75" customHeight="1">
      <c r="E274" s="141"/>
      <c r="F274" s="142"/>
      <c r="G274" s="142"/>
    </row>
    <row r="275" spans="5:7" ht="15.75" customHeight="1">
      <c r="E275" s="141"/>
      <c r="F275" s="142"/>
      <c r="G275" s="142"/>
    </row>
    <row r="276" spans="5:7" ht="15.75" customHeight="1">
      <c r="E276" s="141"/>
      <c r="F276" s="142"/>
      <c r="G276" s="142"/>
    </row>
    <row r="277" spans="5:7" ht="15.75" customHeight="1">
      <c r="E277" s="141"/>
      <c r="F277" s="142"/>
      <c r="G277" s="142"/>
    </row>
    <row r="278" spans="5:7" ht="15.75" customHeight="1">
      <c r="E278" s="141"/>
      <c r="F278" s="142"/>
      <c r="G278" s="142"/>
    </row>
    <row r="279" spans="5:7" ht="15.75" customHeight="1">
      <c r="E279" s="141"/>
      <c r="F279" s="142"/>
      <c r="G279" s="142"/>
    </row>
    <row r="280" spans="5:7" ht="15.75" customHeight="1">
      <c r="E280" s="141"/>
      <c r="F280" s="142"/>
      <c r="G280" s="142"/>
    </row>
    <row r="281" spans="5:7" ht="15.75" customHeight="1">
      <c r="E281" s="141"/>
      <c r="F281" s="142"/>
      <c r="G281" s="142"/>
    </row>
    <row r="282" spans="5:7" ht="15.75" customHeight="1">
      <c r="E282" s="141"/>
      <c r="F282" s="142"/>
      <c r="G282" s="142"/>
    </row>
    <row r="283" spans="5:7" ht="15.75" customHeight="1">
      <c r="E283" s="141"/>
      <c r="F283" s="142"/>
      <c r="G283" s="142"/>
    </row>
    <row r="284" spans="5:7" ht="15.75" customHeight="1">
      <c r="E284" s="141"/>
      <c r="F284" s="142"/>
      <c r="G284" s="142"/>
    </row>
    <row r="285" spans="5:7" ht="15.75" customHeight="1">
      <c r="E285" s="141"/>
      <c r="F285" s="142"/>
      <c r="G285" s="142"/>
    </row>
    <row r="286" spans="5:7" ht="15.75" customHeight="1">
      <c r="E286" s="141"/>
      <c r="F286" s="142"/>
      <c r="G286" s="142"/>
    </row>
    <row r="287" spans="5:7" ht="15.75" customHeight="1">
      <c r="E287" s="141"/>
      <c r="F287" s="142"/>
      <c r="G287" s="142"/>
    </row>
    <row r="288" spans="5:7" ht="15.75" customHeight="1">
      <c r="E288" s="141"/>
      <c r="F288" s="142"/>
      <c r="G288" s="142"/>
    </row>
    <row r="289" spans="5:7" ht="15.75" customHeight="1">
      <c r="E289" s="141"/>
      <c r="F289" s="142"/>
      <c r="G289" s="142"/>
    </row>
    <row r="290" spans="5:7" ht="15.75" customHeight="1">
      <c r="E290" s="141"/>
      <c r="F290" s="142"/>
      <c r="G290" s="142"/>
    </row>
    <row r="291" spans="5:7" ht="15.75" customHeight="1">
      <c r="E291" s="141"/>
      <c r="F291" s="142"/>
      <c r="G291" s="142"/>
    </row>
    <row r="292" spans="5:7" ht="15.75" customHeight="1">
      <c r="E292" s="141"/>
      <c r="F292" s="142"/>
      <c r="G292" s="142"/>
    </row>
    <row r="293" spans="5:7" ht="15.75" customHeight="1">
      <c r="E293" s="141"/>
      <c r="F293" s="142"/>
      <c r="G293" s="142"/>
    </row>
    <row r="294" spans="5:7" ht="15.75" customHeight="1">
      <c r="E294" s="141"/>
      <c r="F294" s="142"/>
      <c r="G294" s="142"/>
    </row>
    <row r="295" spans="5:7" ht="15.75" customHeight="1">
      <c r="E295" s="141"/>
      <c r="F295" s="142"/>
      <c r="G295" s="142"/>
    </row>
    <row r="296" spans="5:7" ht="15.75" customHeight="1">
      <c r="E296" s="141"/>
      <c r="F296" s="142"/>
      <c r="G296" s="142"/>
    </row>
    <row r="297" spans="5:7" ht="15.75" customHeight="1">
      <c r="E297" s="141"/>
      <c r="F297" s="142"/>
      <c r="G297" s="142"/>
    </row>
    <row r="298" spans="5:7" ht="15.75" customHeight="1">
      <c r="E298" s="141"/>
      <c r="F298" s="142"/>
      <c r="G298" s="142"/>
    </row>
    <row r="299" spans="5:7" ht="15.75" customHeight="1">
      <c r="E299" s="141"/>
      <c r="F299" s="142"/>
      <c r="G299" s="142"/>
    </row>
    <row r="300" spans="5:7" ht="15.75" customHeight="1">
      <c r="E300" s="141"/>
      <c r="F300" s="142"/>
      <c r="G300" s="142"/>
    </row>
    <row r="301" spans="5:7" ht="15.75" customHeight="1">
      <c r="E301" s="141"/>
      <c r="F301" s="142"/>
      <c r="G301" s="142"/>
    </row>
    <row r="302" spans="5:7" ht="15.75" customHeight="1">
      <c r="E302" s="141"/>
      <c r="F302" s="142"/>
      <c r="G302" s="142"/>
    </row>
    <row r="303" spans="5:7" ht="15.75" customHeight="1">
      <c r="E303" s="141"/>
      <c r="F303" s="142"/>
      <c r="G303" s="142"/>
    </row>
    <row r="304" spans="5:7" ht="15.75" customHeight="1">
      <c r="E304" s="141"/>
      <c r="F304" s="142"/>
      <c r="G304" s="142"/>
    </row>
    <row r="305" spans="5:7" ht="15.75" customHeight="1">
      <c r="E305" s="141"/>
      <c r="F305" s="142"/>
      <c r="G305" s="142"/>
    </row>
    <row r="306" spans="5:7" ht="15.75" customHeight="1">
      <c r="E306" s="141"/>
      <c r="F306" s="142"/>
      <c r="G306" s="142"/>
    </row>
    <row r="307" spans="5:7" ht="15.75" customHeight="1">
      <c r="E307" s="141"/>
      <c r="F307" s="142"/>
      <c r="G307" s="142"/>
    </row>
    <row r="308" spans="5:7" ht="15.75" customHeight="1">
      <c r="E308" s="141"/>
      <c r="F308" s="142"/>
      <c r="G308" s="142"/>
    </row>
    <row r="309" spans="5:7" ht="15.75" customHeight="1">
      <c r="E309" s="141"/>
      <c r="F309" s="142"/>
      <c r="G309" s="142"/>
    </row>
    <row r="310" spans="5:7" ht="15.75" customHeight="1">
      <c r="E310" s="141"/>
      <c r="F310" s="142"/>
      <c r="G310" s="142"/>
    </row>
    <row r="311" spans="5:7" ht="15.75" customHeight="1">
      <c r="E311" s="141"/>
      <c r="F311" s="142"/>
      <c r="G311" s="142"/>
    </row>
    <row r="312" spans="5:7" ht="15.75" customHeight="1">
      <c r="E312" s="141"/>
      <c r="F312" s="142"/>
      <c r="G312" s="142"/>
    </row>
    <row r="313" spans="5:7" ht="15.75" customHeight="1">
      <c r="E313" s="141"/>
      <c r="F313" s="142"/>
      <c r="G313" s="142"/>
    </row>
    <row r="314" spans="5:7" ht="15.75" customHeight="1">
      <c r="E314" s="141"/>
      <c r="F314" s="142"/>
      <c r="G314" s="142"/>
    </row>
    <row r="315" spans="5:7" ht="15.75" customHeight="1">
      <c r="E315" s="141"/>
      <c r="F315" s="142"/>
      <c r="G315" s="142"/>
    </row>
    <row r="316" spans="5:7" ht="15.75" customHeight="1">
      <c r="E316" s="141"/>
      <c r="F316" s="142"/>
      <c r="G316" s="142"/>
    </row>
    <row r="317" spans="5:7" ht="15.75" customHeight="1">
      <c r="E317" s="141"/>
      <c r="F317" s="142"/>
      <c r="G317" s="142"/>
    </row>
    <row r="318" spans="5:7" ht="15.75" customHeight="1">
      <c r="E318" s="141"/>
      <c r="F318" s="142"/>
      <c r="G318" s="142"/>
    </row>
    <row r="319" spans="5:7" ht="15.75" customHeight="1">
      <c r="E319" s="141"/>
      <c r="F319" s="142"/>
      <c r="G319" s="142"/>
    </row>
    <row r="320" spans="5:7" ht="15.75" customHeight="1">
      <c r="E320" s="141"/>
      <c r="F320" s="142"/>
      <c r="G320" s="142"/>
    </row>
    <row r="321" spans="5:7" ht="15.75" customHeight="1">
      <c r="E321" s="141"/>
      <c r="F321" s="142"/>
      <c r="G321" s="142"/>
    </row>
    <row r="322" spans="5:7" ht="15.75" customHeight="1">
      <c r="E322" s="141"/>
      <c r="F322" s="142"/>
      <c r="G322" s="142"/>
    </row>
    <row r="323" spans="5:7" ht="15.75" customHeight="1">
      <c r="E323" s="141"/>
      <c r="F323" s="142"/>
      <c r="G323" s="142"/>
    </row>
    <row r="324" spans="5:7" ht="15.75" customHeight="1">
      <c r="E324" s="141"/>
      <c r="F324" s="142"/>
      <c r="G324" s="142"/>
    </row>
    <row r="325" spans="5:7" ht="15.75" customHeight="1">
      <c r="E325" s="141"/>
      <c r="F325" s="142"/>
      <c r="G325" s="142"/>
    </row>
    <row r="326" spans="5:7" ht="15.75" customHeight="1">
      <c r="E326" s="141"/>
      <c r="F326" s="142"/>
      <c r="G326" s="142"/>
    </row>
    <row r="327" spans="5:7" ht="15.75" customHeight="1">
      <c r="E327" s="141"/>
      <c r="F327" s="142"/>
      <c r="G327" s="142"/>
    </row>
    <row r="328" spans="5:7" ht="15.75" customHeight="1">
      <c r="E328" s="141"/>
      <c r="F328" s="142"/>
      <c r="G328" s="142"/>
    </row>
    <row r="329" spans="5:7" ht="15.75" customHeight="1">
      <c r="E329" s="141"/>
      <c r="F329" s="142"/>
      <c r="G329" s="142"/>
    </row>
    <row r="330" spans="5:7" ht="15.75" customHeight="1">
      <c r="E330" s="141"/>
      <c r="F330" s="142"/>
      <c r="G330" s="142"/>
    </row>
    <row r="331" spans="5:7" ht="15.75" customHeight="1">
      <c r="E331" s="141"/>
      <c r="F331" s="142"/>
      <c r="G331" s="142"/>
    </row>
    <row r="332" spans="5:7" ht="15.75" customHeight="1">
      <c r="E332" s="141"/>
      <c r="F332" s="142"/>
      <c r="G332" s="142"/>
    </row>
    <row r="333" spans="5:7" ht="15.75" customHeight="1">
      <c r="E333" s="141"/>
      <c r="F333" s="142"/>
      <c r="G333" s="142"/>
    </row>
    <row r="334" spans="5:7" ht="15.75" customHeight="1">
      <c r="E334" s="141"/>
      <c r="F334" s="142"/>
      <c r="G334" s="142"/>
    </row>
    <row r="335" spans="5:7" ht="15.75" customHeight="1">
      <c r="E335" s="141"/>
      <c r="F335" s="142"/>
      <c r="G335" s="142"/>
    </row>
    <row r="336" spans="5:7" ht="15.75" customHeight="1">
      <c r="E336" s="141"/>
      <c r="F336" s="142"/>
      <c r="G336" s="142"/>
    </row>
    <row r="337" spans="5:7" ht="15.75" customHeight="1">
      <c r="E337" s="141"/>
      <c r="F337" s="142"/>
      <c r="G337" s="142"/>
    </row>
    <row r="338" spans="5:7" ht="15.75" customHeight="1">
      <c r="E338" s="141"/>
      <c r="F338" s="142"/>
      <c r="G338" s="142"/>
    </row>
    <row r="339" spans="5:7" ht="15.75" customHeight="1">
      <c r="E339" s="141"/>
      <c r="F339" s="142"/>
      <c r="G339" s="142"/>
    </row>
    <row r="340" spans="5:7" ht="15.75" customHeight="1">
      <c r="E340" s="141"/>
      <c r="F340" s="142"/>
      <c r="G340" s="142"/>
    </row>
    <row r="341" spans="5:7" ht="15.75" customHeight="1">
      <c r="E341" s="141"/>
      <c r="F341" s="142"/>
      <c r="G341" s="142"/>
    </row>
    <row r="342" spans="5:7" ht="15.75" customHeight="1">
      <c r="E342" s="141"/>
      <c r="F342" s="142"/>
      <c r="G342" s="142"/>
    </row>
    <row r="343" spans="5:7" ht="15.75" customHeight="1">
      <c r="E343" s="141"/>
      <c r="F343" s="142"/>
      <c r="G343" s="142"/>
    </row>
    <row r="344" spans="5:7" ht="15.75" customHeight="1">
      <c r="E344" s="141"/>
      <c r="F344" s="142"/>
      <c r="G344" s="142"/>
    </row>
    <row r="345" spans="5:7" ht="15.75" customHeight="1">
      <c r="E345" s="141"/>
      <c r="F345" s="142"/>
      <c r="G345" s="142"/>
    </row>
    <row r="346" spans="5:7" ht="15.75" customHeight="1">
      <c r="E346" s="141"/>
      <c r="F346" s="142"/>
      <c r="G346" s="142"/>
    </row>
    <row r="347" spans="5:7" ht="15.75" customHeight="1">
      <c r="E347" s="141"/>
      <c r="F347" s="142"/>
      <c r="G347" s="142"/>
    </row>
    <row r="348" spans="5:7" ht="15.75" customHeight="1">
      <c r="E348" s="141"/>
      <c r="F348" s="142"/>
      <c r="G348" s="142"/>
    </row>
    <row r="349" spans="5:7" ht="15.75" customHeight="1">
      <c r="E349" s="141"/>
      <c r="F349" s="142"/>
      <c r="G349" s="142"/>
    </row>
    <row r="350" spans="5:7" ht="15.75" customHeight="1">
      <c r="E350" s="141"/>
      <c r="F350" s="142"/>
      <c r="G350" s="142"/>
    </row>
    <row r="351" spans="5:7" ht="15.75" customHeight="1">
      <c r="E351" s="141"/>
      <c r="F351" s="142"/>
      <c r="G351" s="142"/>
    </row>
    <row r="352" spans="5:7" ht="15.75" customHeight="1">
      <c r="E352" s="141"/>
      <c r="F352" s="142"/>
      <c r="G352" s="142"/>
    </row>
    <row r="353" spans="5:7" ht="15.75" customHeight="1">
      <c r="E353" s="141"/>
      <c r="F353" s="142"/>
      <c r="G353" s="142"/>
    </row>
    <row r="354" spans="5:7" ht="15.75" customHeight="1">
      <c r="E354" s="141"/>
      <c r="F354" s="142"/>
      <c r="G354" s="142"/>
    </row>
    <row r="355" spans="5:7" ht="15.75" customHeight="1">
      <c r="E355" s="141"/>
      <c r="F355" s="142"/>
      <c r="G355" s="142"/>
    </row>
    <row r="356" spans="5:7" ht="15.75" customHeight="1">
      <c r="E356" s="141"/>
      <c r="F356" s="142"/>
      <c r="G356" s="142"/>
    </row>
    <row r="357" spans="5:7" ht="15.75" customHeight="1">
      <c r="E357" s="141"/>
      <c r="F357" s="142"/>
      <c r="G357" s="142"/>
    </row>
    <row r="358" spans="5:7" ht="15.75" customHeight="1">
      <c r="E358" s="141"/>
      <c r="F358" s="142"/>
      <c r="G358" s="142"/>
    </row>
    <row r="359" spans="5:7" ht="15.75" customHeight="1">
      <c r="E359" s="141"/>
      <c r="F359" s="142"/>
      <c r="G359" s="142"/>
    </row>
    <row r="360" spans="5:7" ht="15.75" customHeight="1">
      <c r="E360" s="141"/>
      <c r="F360" s="142"/>
      <c r="G360" s="142"/>
    </row>
    <row r="361" spans="5:7" ht="15.75" customHeight="1">
      <c r="E361" s="141"/>
      <c r="F361" s="142"/>
      <c r="G361" s="142"/>
    </row>
    <row r="362" spans="5:7" ht="15.75" customHeight="1">
      <c r="E362" s="141"/>
      <c r="F362" s="142"/>
      <c r="G362" s="142"/>
    </row>
    <row r="363" spans="5:7" ht="15.75" customHeight="1">
      <c r="E363" s="141"/>
      <c r="F363" s="142"/>
      <c r="G363" s="142"/>
    </row>
    <row r="364" spans="5:7" ht="15.75" customHeight="1">
      <c r="E364" s="141"/>
      <c r="F364" s="142"/>
      <c r="G364" s="142"/>
    </row>
    <row r="365" spans="5:7" ht="15.75" customHeight="1">
      <c r="E365" s="141"/>
      <c r="F365" s="142"/>
      <c r="G365" s="142"/>
    </row>
    <row r="366" spans="5:7" ht="15.75" customHeight="1">
      <c r="E366" s="141"/>
      <c r="F366" s="142"/>
      <c r="G366" s="142"/>
    </row>
    <row r="367" spans="5:7" ht="15.75" customHeight="1">
      <c r="E367" s="141"/>
      <c r="F367" s="142"/>
      <c r="G367" s="142"/>
    </row>
    <row r="368" spans="5:7" ht="15.75" customHeight="1">
      <c r="E368" s="141"/>
      <c r="F368" s="142"/>
      <c r="G368" s="142"/>
    </row>
    <row r="369" spans="5:7" ht="15.75" customHeight="1">
      <c r="E369" s="141"/>
      <c r="F369" s="142"/>
      <c r="G369" s="142"/>
    </row>
    <row r="370" spans="5:7" ht="15.75" customHeight="1">
      <c r="E370" s="141"/>
      <c r="F370" s="142"/>
      <c r="G370" s="142"/>
    </row>
    <row r="371" spans="5:7" ht="15.75" customHeight="1">
      <c r="E371" s="141"/>
      <c r="F371" s="142"/>
      <c r="G371" s="142"/>
    </row>
    <row r="372" spans="5:7" ht="15.75" customHeight="1">
      <c r="E372" s="141"/>
      <c r="F372" s="142"/>
      <c r="G372" s="142"/>
    </row>
    <row r="373" spans="5:7" ht="15.75" customHeight="1">
      <c r="E373" s="141"/>
      <c r="F373" s="142"/>
      <c r="G373" s="142"/>
    </row>
    <row r="374" spans="5:7" ht="15.75" customHeight="1">
      <c r="E374" s="141"/>
      <c r="F374" s="142"/>
      <c r="G374" s="142"/>
    </row>
    <row r="375" spans="5:7" ht="15.75" customHeight="1">
      <c r="E375" s="141"/>
      <c r="F375" s="142"/>
      <c r="G375" s="142"/>
    </row>
    <row r="376" spans="5:7" ht="15.75" customHeight="1">
      <c r="E376" s="141"/>
      <c r="F376" s="142"/>
      <c r="G376" s="142"/>
    </row>
    <row r="377" spans="5:7" ht="15.75" customHeight="1">
      <c r="E377" s="141"/>
      <c r="F377" s="142"/>
      <c r="G377" s="142"/>
    </row>
    <row r="378" spans="5:7" ht="15.75" customHeight="1">
      <c r="E378" s="141"/>
      <c r="F378" s="142"/>
      <c r="G378" s="142"/>
    </row>
    <row r="379" spans="5:7" ht="15.75" customHeight="1">
      <c r="E379" s="141"/>
      <c r="F379" s="142"/>
      <c r="G379" s="142"/>
    </row>
    <row r="380" spans="5:7" ht="15.75" customHeight="1">
      <c r="E380" s="141"/>
      <c r="F380" s="142"/>
      <c r="G380" s="142"/>
    </row>
    <row r="381" spans="5:7" ht="15.75" customHeight="1">
      <c r="E381" s="141"/>
      <c r="F381" s="142"/>
      <c r="G381" s="142"/>
    </row>
    <row r="382" spans="5:7" ht="15.75" customHeight="1">
      <c r="E382" s="141"/>
      <c r="F382" s="142"/>
      <c r="G382" s="142"/>
    </row>
    <row r="383" spans="5:7" ht="15.75" customHeight="1">
      <c r="E383" s="141"/>
      <c r="F383" s="142"/>
      <c r="G383" s="142"/>
    </row>
    <row r="384" spans="5:7" ht="15.75" customHeight="1">
      <c r="E384" s="141"/>
      <c r="F384" s="142"/>
      <c r="G384" s="142"/>
    </row>
    <row r="385" spans="5:7" ht="15.75" customHeight="1">
      <c r="E385" s="141"/>
      <c r="F385" s="142"/>
      <c r="G385" s="142"/>
    </row>
    <row r="386" spans="5:7" ht="15.75" customHeight="1">
      <c r="E386" s="141"/>
      <c r="F386" s="142"/>
      <c r="G386" s="142"/>
    </row>
    <row r="387" spans="5:7" ht="15.75" customHeight="1">
      <c r="E387" s="141"/>
      <c r="F387" s="142"/>
      <c r="G387" s="142"/>
    </row>
    <row r="388" spans="5:7" ht="15.75" customHeight="1">
      <c r="E388" s="141"/>
      <c r="F388" s="142"/>
      <c r="G388" s="142"/>
    </row>
    <row r="389" spans="5:7" ht="15.75" customHeight="1">
      <c r="E389" s="141"/>
      <c r="F389" s="142"/>
      <c r="G389" s="142"/>
    </row>
    <row r="390" spans="5:7" ht="15.75" customHeight="1">
      <c r="E390" s="141"/>
      <c r="F390" s="142"/>
      <c r="G390" s="142"/>
    </row>
    <row r="391" spans="5:7" ht="15.75" customHeight="1">
      <c r="E391" s="141"/>
      <c r="F391" s="142"/>
      <c r="G391" s="142"/>
    </row>
    <row r="392" spans="5:7" ht="15.75" customHeight="1">
      <c r="E392" s="141"/>
      <c r="F392" s="142"/>
      <c r="G392" s="142"/>
    </row>
    <row r="393" spans="5:7" ht="15.75" customHeight="1">
      <c r="E393" s="141"/>
      <c r="F393" s="142"/>
      <c r="G393" s="142"/>
    </row>
    <row r="394" spans="5:7" ht="15.75" customHeight="1">
      <c r="E394" s="141"/>
      <c r="F394" s="142"/>
      <c r="G394" s="142"/>
    </row>
    <row r="395" spans="5:7" ht="15.75" customHeight="1">
      <c r="E395" s="141"/>
      <c r="F395" s="142"/>
      <c r="G395" s="142"/>
    </row>
    <row r="396" spans="5:7" ht="15.75" customHeight="1">
      <c r="E396" s="141"/>
      <c r="F396" s="142"/>
      <c r="G396" s="142"/>
    </row>
    <row r="397" spans="5:7" ht="15.75" customHeight="1">
      <c r="E397" s="141"/>
      <c r="F397" s="142"/>
      <c r="G397" s="142"/>
    </row>
    <row r="398" spans="5:7" ht="15.75" customHeight="1">
      <c r="E398" s="141"/>
      <c r="F398" s="142"/>
      <c r="G398" s="142"/>
    </row>
    <row r="399" spans="5:7" ht="15.75" customHeight="1">
      <c r="E399" s="141"/>
      <c r="F399" s="142"/>
      <c r="G399" s="142"/>
    </row>
    <row r="400" spans="5:7" ht="15.75" customHeight="1">
      <c r="E400" s="141"/>
      <c r="F400" s="142"/>
      <c r="G400" s="142"/>
    </row>
    <row r="401" spans="5:7" ht="15.75" customHeight="1">
      <c r="E401" s="141"/>
      <c r="F401" s="142"/>
      <c r="G401" s="142"/>
    </row>
    <row r="402" spans="5:7" ht="15.75" customHeight="1">
      <c r="E402" s="141"/>
      <c r="F402" s="142"/>
      <c r="G402" s="142"/>
    </row>
    <row r="403" spans="5:7" ht="15.75" customHeight="1">
      <c r="E403" s="141"/>
      <c r="F403" s="142"/>
      <c r="G403" s="142"/>
    </row>
    <row r="404" spans="5:7" ht="15.75" customHeight="1">
      <c r="E404" s="141"/>
      <c r="F404" s="142"/>
      <c r="G404" s="142"/>
    </row>
    <row r="405" spans="5:7" ht="15.75" customHeight="1">
      <c r="E405" s="141"/>
      <c r="F405" s="142"/>
      <c r="G405" s="142"/>
    </row>
    <row r="406" spans="5:7" ht="15.75" customHeight="1">
      <c r="E406" s="141"/>
      <c r="F406" s="142"/>
      <c r="G406" s="142"/>
    </row>
    <row r="407" spans="5:7" ht="15.75" customHeight="1">
      <c r="E407" s="141"/>
      <c r="F407" s="142"/>
      <c r="G407" s="142"/>
    </row>
    <row r="408" spans="5:7" ht="15.75" customHeight="1">
      <c r="E408" s="141"/>
      <c r="F408" s="142"/>
      <c r="G408" s="142"/>
    </row>
    <row r="409" spans="5:7" ht="15.75" customHeight="1">
      <c r="E409" s="141"/>
      <c r="F409" s="142"/>
      <c r="G409" s="142"/>
    </row>
    <row r="410" spans="5:7" ht="15.75" customHeight="1">
      <c r="E410" s="141"/>
      <c r="F410" s="142"/>
      <c r="G410" s="142"/>
    </row>
    <row r="411" spans="5:7" ht="15.75" customHeight="1">
      <c r="E411" s="141"/>
      <c r="F411" s="142"/>
      <c r="G411" s="142"/>
    </row>
    <row r="412" spans="5:7" ht="15.75" customHeight="1">
      <c r="E412" s="141"/>
      <c r="F412" s="142"/>
      <c r="G412" s="142"/>
    </row>
    <row r="413" spans="5:7" ht="15.75" customHeight="1">
      <c r="E413" s="141"/>
      <c r="F413" s="142"/>
      <c r="G413" s="142"/>
    </row>
    <row r="414" spans="5:7" ht="15.75" customHeight="1">
      <c r="E414" s="141"/>
      <c r="F414" s="142"/>
      <c r="G414" s="142"/>
    </row>
    <row r="415" spans="5:7" ht="15.75" customHeight="1">
      <c r="E415" s="141"/>
      <c r="F415" s="142"/>
      <c r="G415" s="142"/>
    </row>
    <row r="416" spans="5:7" ht="15.75" customHeight="1">
      <c r="E416" s="141"/>
      <c r="F416" s="142"/>
      <c r="G416" s="142"/>
    </row>
    <row r="417" spans="5:7" ht="15.75" customHeight="1">
      <c r="E417" s="141"/>
      <c r="F417" s="142"/>
      <c r="G417" s="142"/>
    </row>
    <row r="418" spans="5:7" ht="15.75" customHeight="1">
      <c r="E418" s="141"/>
      <c r="F418" s="142"/>
      <c r="G418" s="142"/>
    </row>
    <row r="419" spans="5:7" ht="15.75" customHeight="1">
      <c r="E419" s="141"/>
      <c r="F419" s="142"/>
      <c r="G419" s="142"/>
    </row>
    <row r="420" spans="5:7" ht="15.75" customHeight="1">
      <c r="E420" s="141"/>
      <c r="F420" s="142"/>
      <c r="G420" s="142"/>
    </row>
    <row r="421" spans="5:7" ht="15.75" customHeight="1">
      <c r="E421" s="141"/>
      <c r="F421" s="142"/>
      <c r="G421" s="142"/>
    </row>
    <row r="422" spans="5:7" ht="15.75" customHeight="1">
      <c r="E422" s="141"/>
      <c r="F422" s="142"/>
      <c r="G422" s="142"/>
    </row>
    <row r="423" spans="5:7" ht="15.75" customHeight="1">
      <c r="E423" s="141"/>
      <c r="F423" s="142"/>
      <c r="G423" s="142"/>
    </row>
    <row r="424" spans="5:7" ht="15.75" customHeight="1">
      <c r="E424" s="141"/>
      <c r="F424" s="142"/>
      <c r="G424" s="142"/>
    </row>
    <row r="425" spans="5:7" ht="15.75" customHeight="1">
      <c r="E425" s="141"/>
      <c r="F425" s="142"/>
      <c r="G425" s="142"/>
    </row>
    <row r="426" spans="5:7" ht="15.75" customHeight="1">
      <c r="E426" s="141"/>
      <c r="F426" s="142"/>
      <c r="G426" s="142"/>
    </row>
    <row r="427" spans="5:7" ht="15.75" customHeight="1">
      <c r="E427" s="141"/>
      <c r="F427" s="142"/>
      <c r="G427" s="142"/>
    </row>
    <row r="428" spans="5:7" ht="15.75" customHeight="1">
      <c r="E428" s="141"/>
      <c r="F428" s="142"/>
      <c r="G428" s="142"/>
    </row>
    <row r="429" spans="5:7" ht="15.75" customHeight="1">
      <c r="E429" s="141"/>
      <c r="F429" s="142"/>
      <c r="G429" s="142"/>
    </row>
    <row r="430" spans="5:7" ht="15.75" customHeight="1">
      <c r="E430" s="141"/>
      <c r="F430" s="142"/>
      <c r="G430" s="142"/>
    </row>
    <row r="431" spans="5:7" ht="15.75" customHeight="1">
      <c r="E431" s="141"/>
      <c r="F431" s="142"/>
      <c r="G431" s="142"/>
    </row>
    <row r="432" spans="5:7" ht="15.75" customHeight="1">
      <c r="E432" s="141"/>
      <c r="F432" s="142"/>
      <c r="G432" s="142"/>
    </row>
    <row r="433" spans="5:7" ht="15.75" customHeight="1">
      <c r="E433" s="141"/>
      <c r="F433" s="142"/>
      <c r="G433" s="142"/>
    </row>
    <row r="434" spans="5:7" ht="15.75" customHeight="1">
      <c r="E434" s="141"/>
      <c r="F434" s="142"/>
      <c r="G434" s="142"/>
    </row>
    <row r="435" spans="5:7" ht="15.75" customHeight="1">
      <c r="E435" s="141"/>
      <c r="F435" s="142"/>
      <c r="G435" s="142"/>
    </row>
    <row r="436" spans="5:7" ht="15.75" customHeight="1">
      <c r="E436" s="141"/>
      <c r="F436" s="142"/>
      <c r="G436" s="142"/>
    </row>
    <row r="437" spans="5:7" ht="15.75" customHeight="1">
      <c r="E437" s="141"/>
      <c r="F437" s="142"/>
      <c r="G437" s="142"/>
    </row>
    <row r="438" spans="5:7" ht="15.75" customHeight="1">
      <c r="E438" s="141"/>
      <c r="F438" s="142"/>
      <c r="G438" s="142"/>
    </row>
    <row r="439" spans="5:7" ht="15.75" customHeight="1">
      <c r="E439" s="141"/>
      <c r="F439" s="142"/>
      <c r="G439" s="142"/>
    </row>
    <row r="440" spans="5:7" ht="15.75" customHeight="1">
      <c r="E440" s="141"/>
      <c r="F440" s="142"/>
      <c r="G440" s="142"/>
    </row>
    <row r="441" spans="5:7" ht="15.75" customHeight="1">
      <c r="E441" s="141"/>
      <c r="F441" s="142"/>
      <c r="G441" s="142"/>
    </row>
    <row r="442" spans="5:7" ht="15.75" customHeight="1">
      <c r="E442" s="141"/>
      <c r="F442" s="142"/>
      <c r="G442" s="142"/>
    </row>
    <row r="443" spans="5:7" ht="15.75" customHeight="1">
      <c r="E443" s="141"/>
      <c r="F443" s="142"/>
      <c r="G443" s="142"/>
    </row>
    <row r="444" spans="5:7" ht="15.75" customHeight="1">
      <c r="E444" s="141"/>
      <c r="F444" s="142"/>
      <c r="G444" s="142"/>
    </row>
    <row r="445" spans="5:7" ht="15.75" customHeight="1">
      <c r="E445" s="141"/>
      <c r="F445" s="142"/>
      <c r="G445" s="142"/>
    </row>
    <row r="446" spans="5:7" ht="15.75" customHeight="1">
      <c r="E446" s="141"/>
      <c r="F446" s="142"/>
      <c r="G446" s="142"/>
    </row>
    <row r="447" spans="5:7" ht="15.75" customHeight="1">
      <c r="E447" s="141"/>
      <c r="F447" s="142"/>
      <c r="G447" s="142"/>
    </row>
    <row r="448" spans="5:7" ht="15.75" customHeight="1">
      <c r="E448" s="141"/>
      <c r="F448" s="142"/>
      <c r="G448" s="142"/>
    </row>
    <row r="449" spans="5:7" ht="15.75" customHeight="1">
      <c r="E449" s="141"/>
      <c r="F449" s="142"/>
      <c r="G449" s="142"/>
    </row>
    <row r="450" spans="5:7" ht="15.75" customHeight="1">
      <c r="E450" s="141"/>
      <c r="F450" s="142"/>
      <c r="G450" s="142"/>
    </row>
    <row r="451" spans="5:7" ht="15.75" customHeight="1">
      <c r="E451" s="141"/>
      <c r="F451" s="142"/>
      <c r="G451" s="142"/>
    </row>
    <row r="452" spans="5:7" ht="15.75" customHeight="1">
      <c r="E452" s="141"/>
      <c r="F452" s="142"/>
      <c r="G452" s="142"/>
    </row>
    <row r="453" spans="5:7" ht="15.75" customHeight="1">
      <c r="E453" s="141"/>
      <c r="F453" s="142"/>
      <c r="G453" s="142"/>
    </row>
    <row r="454" spans="5:7" ht="15.75" customHeight="1">
      <c r="E454" s="141"/>
      <c r="F454" s="142"/>
      <c r="G454" s="142"/>
    </row>
    <row r="455" spans="5:7" ht="15.75" customHeight="1">
      <c r="E455" s="141"/>
      <c r="F455" s="142"/>
      <c r="G455" s="142"/>
    </row>
    <row r="456" spans="5:7" ht="15.75" customHeight="1">
      <c r="E456" s="141"/>
      <c r="F456" s="142"/>
      <c r="G456" s="142"/>
    </row>
    <row r="457" spans="5:7" ht="15.75" customHeight="1">
      <c r="E457" s="141"/>
      <c r="F457" s="142"/>
      <c r="G457" s="142"/>
    </row>
    <row r="458" spans="5:7" ht="15.75" customHeight="1">
      <c r="E458" s="141"/>
      <c r="F458" s="142"/>
      <c r="G458" s="142"/>
    </row>
    <row r="459" spans="5:7" ht="15.75" customHeight="1">
      <c r="E459" s="141"/>
      <c r="F459" s="142"/>
      <c r="G459" s="142"/>
    </row>
    <row r="460" spans="5:7" ht="15.75" customHeight="1">
      <c r="E460" s="141"/>
      <c r="F460" s="142"/>
      <c r="G460" s="142"/>
    </row>
    <row r="461" spans="5:7" ht="15.75" customHeight="1">
      <c r="E461" s="141"/>
      <c r="F461" s="142"/>
      <c r="G461" s="142"/>
    </row>
    <row r="462" spans="5:7" ht="15.75" customHeight="1">
      <c r="E462" s="141"/>
      <c r="F462" s="142"/>
      <c r="G462" s="142"/>
    </row>
    <row r="463" spans="5:7" ht="15.75" customHeight="1">
      <c r="E463" s="141"/>
      <c r="F463" s="142"/>
      <c r="G463" s="142"/>
    </row>
    <row r="464" spans="5:7" ht="15.75" customHeight="1">
      <c r="E464" s="141"/>
      <c r="F464" s="142"/>
      <c r="G464" s="142"/>
    </row>
    <row r="465" spans="5:7" ht="15.75" customHeight="1">
      <c r="E465" s="141"/>
      <c r="F465" s="142"/>
      <c r="G465" s="142"/>
    </row>
    <row r="466" spans="5:7" ht="15.75" customHeight="1">
      <c r="E466" s="141"/>
      <c r="F466" s="142"/>
      <c r="G466" s="142"/>
    </row>
    <row r="467" spans="5:7" ht="15.75" customHeight="1">
      <c r="E467" s="141"/>
      <c r="F467" s="142"/>
      <c r="G467" s="142"/>
    </row>
    <row r="468" spans="5:7" ht="15.75" customHeight="1">
      <c r="E468" s="141"/>
      <c r="F468" s="142"/>
      <c r="G468" s="142"/>
    </row>
    <row r="469" spans="5:7" ht="15.75" customHeight="1">
      <c r="E469" s="141"/>
      <c r="F469" s="142"/>
      <c r="G469" s="142"/>
    </row>
    <row r="470" spans="5:7" ht="15.75" customHeight="1">
      <c r="E470" s="141"/>
      <c r="F470" s="142"/>
      <c r="G470" s="142"/>
    </row>
    <row r="471" spans="5:7" ht="15.75" customHeight="1">
      <c r="E471" s="141"/>
      <c r="F471" s="142"/>
      <c r="G471" s="142"/>
    </row>
    <row r="472" spans="5:7" ht="15.75" customHeight="1">
      <c r="E472" s="141"/>
      <c r="F472" s="142"/>
      <c r="G472" s="142"/>
    </row>
    <row r="473" spans="5:7" ht="15.75" customHeight="1">
      <c r="E473" s="141"/>
      <c r="F473" s="142"/>
      <c r="G473" s="142"/>
    </row>
    <row r="474" spans="5:7" ht="15.75" customHeight="1">
      <c r="E474" s="141"/>
      <c r="F474" s="142"/>
      <c r="G474" s="142"/>
    </row>
    <row r="475" spans="5:7" ht="15.75" customHeight="1">
      <c r="E475" s="141"/>
      <c r="F475" s="142"/>
      <c r="G475" s="142"/>
    </row>
    <row r="476" spans="5:7" ht="15.75" customHeight="1">
      <c r="E476" s="141"/>
      <c r="F476" s="142"/>
      <c r="G476" s="142"/>
    </row>
    <row r="477" spans="5:7" ht="15.75" customHeight="1">
      <c r="E477" s="141"/>
      <c r="F477" s="142"/>
      <c r="G477" s="142"/>
    </row>
    <row r="478" spans="5:7" ht="15.75" customHeight="1">
      <c r="E478" s="141"/>
      <c r="F478" s="142"/>
      <c r="G478" s="142"/>
    </row>
    <row r="479" spans="5:7" ht="15.75" customHeight="1">
      <c r="E479" s="141"/>
      <c r="F479" s="142"/>
      <c r="G479" s="142"/>
    </row>
    <row r="480" spans="5:7" ht="15.75" customHeight="1">
      <c r="E480" s="141"/>
      <c r="F480" s="142"/>
      <c r="G480" s="142"/>
    </row>
    <row r="481" spans="5:7" ht="15.75" customHeight="1">
      <c r="E481" s="141"/>
      <c r="F481" s="142"/>
      <c r="G481" s="142"/>
    </row>
    <row r="482" spans="5:7" ht="15.75" customHeight="1">
      <c r="E482" s="141"/>
      <c r="F482" s="142"/>
      <c r="G482" s="142"/>
    </row>
    <row r="483" spans="5:7" ht="15.75" customHeight="1">
      <c r="E483" s="141"/>
      <c r="F483" s="142"/>
      <c r="G483" s="142"/>
    </row>
    <row r="484" spans="5:7" ht="15.75" customHeight="1">
      <c r="E484" s="141"/>
      <c r="F484" s="142"/>
      <c r="G484" s="142"/>
    </row>
    <row r="485" spans="5:7" ht="15.75" customHeight="1">
      <c r="E485" s="141"/>
      <c r="F485" s="142"/>
      <c r="G485" s="142"/>
    </row>
    <row r="486" spans="5:7" ht="15.75" customHeight="1">
      <c r="E486" s="141"/>
      <c r="F486" s="142"/>
      <c r="G486" s="142"/>
    </row>
    <row r="487" spans="5:7" ht="15.75" customHeight="1">
      <c r="E487" s="141"/>
      <c r="F487" s="142"/>
      <c r="G487" s="142"/>
    </row>
    <row r="488" spans="5:7" ht="15.75" customHeight="1">
      <c r="E488" s="141"/>
      <c r="F488" s="142"/>
      <c r="G488" s="142"/>
    </row>
    <row r="489" spans="5:7" ht="15.75" customHeight="1">
      <c r="E489" s="141"/>
      <c r="F489" s="142"/>
      <c r="G489" s="142"/>
    </row>
    <row r="490" spans="5:7" ht="15.75" customHeight="1">
      <c r="E490" s="141"/>
      <c r="F490" s="142"/>
      <c r="G490" s="142"/>
    </row>
    <row r="491" spans="5:7" ht="15.75" customHeight="1">
      <c r="E491" s="141"/>
      <c r="F491" s="142"/>
      <c r="G491" s="142"/>
    </row>
    <row r="492" spans="5:7" ht="15.75" customHeight="1">
      <c r="E492" s="141"/>
      <c r="F492" s="142"/>
      <c r="G492" s="142"/>
    </row>
    <row r="493" spans="5:7" ht="15.75" customHeight="1">
      <c r="E493" s="141"/>
      <c r="F493" s="142"/>
      <c r="G493" s="142"/>
    </row>
    <row r="494" spans="5:7" ht="15.75" customHeight="1">
      <c r="E494" s="141"/>
      <c r="F494" s="142"/>
      <c r="G494" s="142"/>
    </row>
    <row r="495" spans="5:7" ht="15.75" customHeight="1">
      <c r="E495" s="141"/>
      <c r="F495" s="142"/>
      <c r="G495" s="142"/>
    </row>
    <row r="496" spans="5:7" ht="15.75" customHeight="1">
      <c r="E496" s="141"/>
      <c r="F496" s="142"/>
      <c r="G496" s="142"/>
    </row>
    <row r="497" spans="5:7" ht="15.75" customHeight="1">
      <c r="E497" s="141"/>
      <c r="F497" s="142"/>
      <c r="G497" s="142"/>
    </row>
    <row r="498" spans="5:7" ht="15.75" customHeight="1">
      <c r="E498" s="141"/>
      <c r="F498" s="142"/>
      <c r="G498" s="142"/>
    </row>
    <row r="499" spans="5:7" ht="15.75" customHeight="1">
      <c r="E499" s="141"/>
      <c r="F499" s="142"/>
      <c r="G499" s="142"/>
    </row>
    <row r="500" spans="5:7" ht="15.75" customHeight="1">
      <c r="E500" s="141"/>
      <c r="F500" s="142"/>
      <c r="G500" s="142"/>
    </row>
    <row r="501" spans="5:7" ht="15.75" customHeight="1">
      <c r="E501" s="141"/>
      <c r="F501" s="142"/>
      <c r="G501" s="142"/>
    </row>
    <row r="502" spans="5:7" ht="15.75" customHeight="1">
      <c r="E502" s="141"/>
      <c r="F502" s="142"/>
      <c r="G502" s="142"/>
    </row>
    <row r="503" spans="5:7" ht="15.75" customHeight="1">
      <c r="E503" s="141"/>
      <c r="F503" s="142"/>
      <c r="G503" s="142"/>
    </row>
    <row r="504" spans="5:7" ht="15.75" customHeight="1">
      <c r="E504" s="141"/>
      <c r="F504" s="142"/>
      <c r="G504" s="142"/>
    </row>
    <row r="505" spans="5:7" ht="15.75" customHeight="1">
      <c r="E505" s="141"/>
      <c r="F505" s="142"/>
      <c r="G505" s="142"/>
    </row>
    <row r="506" spans="5:7" ht="15.75" customHeight="1">
      <c r="E506" s="141"/>
      <c r="F506" s="142"/>
      <c r="G506" s="142"/>
    </row>
    <row r="507" spans="5:7" ht="15.75" customHeight="1">
      <c r="E507" s="141"/>
      <c r="F507" s="142"/>
      <c r="G507" s="142"/>
    </row>
    <row r="508" spans="5:7" ht="15.75" customHeight="1">
      <c r="E508" s="141"/>
      <c r="F508" s="142"/>
      <c r="G508" s="142"/>
    </row>
    <row r="509" spans="5:7" ht="15.75" customHeight="1">
      <c r="E509" s="141"/>
      <c r="F509" s="142"/>
      <c r="G509" s="142"/>
    </row>
    <row r="510" spans="5:7" ht="15.75" customHeight="1">
      <c r="E510" s="141"/>
      <c r="F510" s="142"/>
      <c r="G510" s="142"/>
    </row>
    <row r="511" spans="5:7" ht="15.75" customHeight="1">
      <c r="E511" s="141"/>
      <c r="F511" s="142"/>
      <c r="G511" s="142"/>
    </row>
    <row r="512" spans="5:7" ht="15.75" customHeight="1">
      <c r="E512" s="141"/>
      <c r="F512" s="142"/>
      <c r="G512" s="142"/>
    </row>
    <row r="513" spans="5:7" ht="15.75" customHeight="1">
      <c r="E513" s="141"/>
      <c r="F513" s="142"/>
      <c r="G513" s="142"/>
    </row>
    <row r="514" spans="5:7" ht="15.75" customHeight="1">
      <c r="E514" s="141"/>
      <c r="F514" s="142"/>
      <c r="G514" s="142"/>
    </row>
    <row r="515" spans="5:7" ht="15.75" customHeight="1">
      <c r="E515" s="141"/>
      <c r="F515" s="142"/>
      <c r="G515" s="142"/>
    </row>
    <row r="516" spans="5:7" ht="15.75" customHeight="1">
      <c r="E516" s="141"/>
      <c r="F516" s="142"/>
      <c r="G516" s="142"/>
    </row>
    <row r="517" spans="5:7" ht="15.75" customHeight="1">
      <c r="E517" s="141"/>
      <c r="F517" s="142"/>
      <c r="G517" s="142"/>
    </row>
    <row r="518" spans="5:7" ht="15.75" customHeight="1">
      <c r="E518" s="141"/>
      <c r="F518" s="142"/>
      <c r="G518" s="142"/>
    </row>
    <row r="519" spans="5:7" ht="15.75" customHeight="1">
      <c r="E519" s="141"/>
      <c r="F519" s="142"/>
      <c r="G519" s="142"/>
    </row>
    <row r="520" spans="5:7" ht="15.75" customHeight="1">
      <c r="E520" s="141"/>
      <c r="F520" s="142"/>
      <c r="G520" s="142"/>
    </row>
    <row r="521" spans="5:7" ht="15.75" customHeight="1">
      <c r="E521" s="141"/>
      <c r="F521" s="142"/>
      <c r="G521" s="142"/>
    </row>
    <row r="522" spans="5:7" ht="15.75" customHeight="1">
      <c r="E522" s="141"/>
      <c r="F522" s="142"/>
      <c r="G522" s="142"/>
    </row>
    <row r="523" spans="5:7" ht="15.75" customHeight="1">
      <c r="E523" s="141"/>
      <c r="F523" s="142"/>
      <c r="G523" s="142"/>
    </row>
    <row r="524" spans="5:7" ht="15.75" customHeight="1">
      <c r="E524" s="141"/>
      <c r="F524" s="142"/>
      <c r="G524" s="142"/>
    </row>
    <row r="525" spans="5:7" ht="15.75" customHeight="1">
      <c r="E525" s="141"/>
      <c r="F525" s="142"/>
      <c r="G525" s="142"/>
    </row>
    <row r="526" spans="5:7" ht="15.75" customHeight="1">
      <c r="E526" s="141"/>
      <c r="F526" s="142"/>
      <c r="G526" s="142"/>
    </row>
    <row r="527" spans="5:7" ht="15.75" customHeight="1">
      <c r="E527" s="141"/>
      <c r="F527" s="142"/>
      <c r="G527" s="142"/>
    </row>
    <row r="528" spans="5:7" ht="15.75" customHeight="1">
      <c r="E528" s="141"/>
      <c r="F528" s="142"/>
      <c r="G528" s="142"/>
    </row>
    <row r="529" spans="5:7" ht="15.75" customHeight="1">
      <c r="E529" s="141"/>
      <c r="F529" s="142"/>
      <c r="G529" s="142"/>
    </row>
    <row r="530" spans="5:7" ht="15.75" customHeight="1">
      <c r="E530" s="141"/>
      <c r="F530" s="142"/>
      <c r="G530" s="142"/>
    </row>
    <row r="531" spans="5:7" ht="15.75" customHeight="1">
      <c r="E531" s="141"/>
      <c r="F531" s="142"/>
      <c r="G531" s="142"/>
    </row>
    <row r="532" spans="5:7" ht="15.75" customHeight="1">
      <c r="E532" s="141"/>
      <c r="F532" s="142"/>
      <c r="G532" s="142"/>
    </row>
    <row r="533" spans="5:7" ht="15.75" customHeight="1">
      <c r="E533" s="141"/>
      <c r="F533" s="142"/>
      <c r="G533" s="142"/>
    </row>
    <row r="534" spans="5:7" ht="15.75" customHeight="1">
      <c r="E534" s="141"/>
      <c r="F534" s="142"/>
      <c r="G534" s="142"/>
    </row>
    <row r="535" spans="5:7" ht="15.75" customHeight="1">
      <c r="E535" s="141"/>
      <c r="F535" s="142"/>
      <c r="G535" s="142"/>
    </row>
    <row r="536" spans="5:7" ht="15.75" customHeight="1">
      <c r="E536" s="141"/>
      <c r="F536" s="142"/>
      <c r="G536" s="142"/>
    </row>
    <row r="537" spans="5:7" ht="15.75" customHeight="1">
      <c r="E537" s="141"/>
      <c r="F537" s="142"/>
      <c r="G537" s="142"/>
    </row>
    <row r="538" spans="5:7" ht="15.75" customHeight="1">
      <c r="E538" s="141"/>
      <c r="F538" s="142"/>
      <c r="G538" s="142"/>
    </row>
    <row r="539" spans="5:7" ht="15.75" customHeight="1">
      <c r="E539" s="141"/>
      <c r="F539" s="142"/>
      <c r="G539" s="142"/>
    </row>
    <row r="540" spans="5:7" ht="15.75" customHeight="1">
      <c r="E540" s="141"/>
      <c r="F540" s="142"/>
      <c r="G540" s="142"/>
    </row>
    <row r="541" spans="5:7" ht="15.75" customHeight="1">
      <c r="E541" s="141"/>
      <c r="F541" s="142"/>
      <c r="G541" s="142"/>
    </row>
    <row r="542" spans="5:7" ht="15.75" customHeight="1">
      <c r="E542" s="141"/>
      <c r="F542" s="142"/>
      <c r="G542" s="142"/>
    </row>
    <row r="543" spans="5:7" ht="15.75" customHeight="1">
      <c r="E543" s="141"/>
      <c r="F543" s="142"/>
      <c r="G543" s="142"/>
    </row>
    <row r="544" spans="5:7" ht="15.75" customHeight="1">
      <c r="E544" s="141"/>
      <c r="F544" s="142"/>
      <c r="G544" s="142"/>
    </row>
    <row r="545" spans="5:7" ht="15.75" customHeight="1">
      <c r="E545" s="141"/>
      <c r="F545" s="142"/>
      <c r="G545" s="142"/>
    </row>
    <row r="546" spans="5:7" ht="15.75" customHeight="1">
      <c r="E546" s="141"/>
      <c r="F546" s="142"/>
      <c r="G546" s="142"/>
    </row>
    <row r="547" spans="5:7" ht="15.75" customHeight="1">
      <c r="E547" s="141"/>
      <c r="F547" s="142"/>
      <c r="G547" s="142"/>
    </row>
    <row r="548" spans="5:7" ht="15.75" customHeight="1">
      <c r="E548" s="141"/>
      <c r="F548" s="142"/>
      <c r="G548" s="142"/>
    </row>
    <row r="549" spans="5:7" ht="15.75" customHeight="1">
      <c r="E549" s="141"/>
      <c r="F549" s="142"/>
      <c r="G549" s="142"/>
    </row>
    <row r="550" spans="5:7" ht="15.75" customHeight="1">
      <c r="E550" s="141"/>
      <c r="F550" s="142"/>
      <c r="G550" s="142"/>
    </row>
    <row r="551" spans="5:7" ht="15.75" customHeight="1">
      <c r="E551" s="141"/>
      <c r="F551" s="142"/>
      <c r="G551" s="142"/>
    </row>
    <row r="552" spans="5:7" ht="15.75" customHeight="1">
      <c r="E552" s="141"/>
      <c r="F552" s="142"/>
      <c r="G552" s="142"/>
    </row>
    <row r="553" spans="5:7" ht="15.75" customHeight="1">
      <c r="E553" s="141"/>
      <c r="F553" s="142"/>
      <c r="G553" s="142"/>
    </row>
    <row r="554" spans="5:7" ht="15.75" customHeight="1">
      <c r="E554" s="141"/>
      <c r="F554" s="142"/>
      <c r="G554" s="142"/>
    </row>
    <row r="555" spans="5:7" ht="15.75" customHeight="1">
      <c r="E555" s="141"/>
      <c r="F555" s="142"/>
      <c r="G555" s="142"/>
    </row>
    <row r="556" spans="5:7" ht="15.75" customHeight="1">
      <c r="E556" s="141"/>
      <c r="F556" s="142"/>
      <c r="G556" s="142"/>
    </row>
    <row r="557" spans="5:7" ht="15.75" customHeight="1">
      <c r="E557" s="141"/>
      <c r="F557" s="142"/>
      <c r="G557" s="142"/>
    </row>
    <row r="558" spans="5:7" ht="15.75" customHeight="1">
      <c r="E558" s="141"/>
      <c r="F558" s="142"/>
      <c r="G558" s="142"/>
    </row>
    <row r="559" spans="5:7" ht="15.75" customHeight="1">
      <c r="E559" s="141"/>
      <c r="F559" s="142"/>
      <c r="G559" s="142"/>
    </row>
    <row r="560" spans="5:7" ht="15.75" customHeight="1">
      <c r="E560" s="141"/>
      <c r="F560" s="142"/>
      <c r="G560" s="142"/>
    </row>
    <row r="561" spans="5:7" ht="15.75" customHeight="1">
      <c r="E561" s="141"/>
      <c r="F561" s="142"/>
      <c r="G561" s="142"/>
    </row>
    <row r="562" spans="5:7" ht="15.75" customHeight="1">
      <c r="E562" s="141"/>
      <c r="F562" s="142"/>
      <c r="G562" s="142"/>
    </row>
    <row r="563" spans="5:7" ht="15.75" customHeight="1">
      <c r="E563" s="141"/>
      <c r="F563" s="142"/>
      <c r="G563" s="142"/>
    </row>
    <row r="564" spans="5:7" ht="15.75" customHeight="1">
      <c r="E564" s="141"/>
      <c r="F564" s="142"/>
      <c r="G564" s="142"/>
    </row>
    <row r="565" spans="5:7" ht="15.75" customHeight="1">
      <c r="E565" s="141"/>
      <c r="F565" s="142"/>
      <c r="G565" s="142"/>
    </row>
    <row r="566" spans="5:7" ht="15.75" customHeight="1">
      <c r="E566" s="141"/>
      <c r="F566" s="142"/>
      <c r="G566" s="142"/>
    </row>
    <row r="567" spans="5:7" ht="15.75" customHeight="1">
      <c r="E567" s="141"/>
      <c r="F567" s="142"/>
      <c r="G567" s="142"/>
    </row>
    <row r="568" spans="5:7" ht="15.75" customHeight="1">
      <c r="E568" s="141"/>
      <c r="F568" s="142"/>
      <c r="G568" s="142"/>
    </row>
    <row r="569" spans="5:7" ht="15.75" customHeight="1">
      <c r="E569" s="141"/>
      <c r="F569" s="142"/>
      <c r="G569" s="142"/>
    </row>
    <row r="570" spans="5:7" ht="15.75" customHeight="1">
      <c r="E570" s="141"/>
      <c r="F570" s="142"/>
      <c r="G570" s="142"/>
    </row>
    <row r="571" spans="5:7" ht="15.75" customHeight="1">
      <c r="E571" s="141"/>
      <c r="F571" s="142"/>
      <c r="G571" s="142"/>
    </row>
    <row r="572" spans="5:7" ht="15.75" customHeight="1">
      <c r="E572" s="141"/>
      <c r="F572" s="142"/>
      <c r="G572" s="142"/>
    </row>
    <row r="573" spans="5:7" ht="15.75" customHeight="1">
      <c r="E573" s="141"/>
      <c r="F573" s="142"/>
      <c r="G573" s="142"/>
    </row>
    <row r="574" spans="5:7" ht="15.75" customHeight="1">
      <c r="E574" s="141"/>
      <c r="F574" s="142"/>
      <c r="G574" s="142"/>
    </row>
    <row r="575" spans="5:7" ht="15.75" customHeight="1">
      <c r="E575" s="141"/>
      <c r="F575" s="142"/>
      <c r="G575" s="142"/>
    </row>
    <row r="576" spans="5:7" ht="15.75" customHeight="1">
      <c r="E576" s="141"/>
      <c r="F576" s="142"/>
      <c r="G576" s="142"/>
    </row>
    <row r="577" spans="5:7" ht="15.75" customHeight="1">
      <c r="E577" s="141"/>
      <c r="F577" s="142"/>
      <c r="G577" s="142"/>
    </row>
    <row r="578" spans="5:7" ht="15.75" customHeight="1">
      <c r="E578" s="141"/>
      <c r="F578" s="142"/>
      <c r="G578" s="142"/>
    </row>
    <row r="579" spans="5:7" ht="15.75" customHeight="1">
      <c r="E579" s="141"/>
      <c r="F579" s="142"/>
      <c r="G579" s="142"/>
    </row>
    <row r="580" spans="5:7" ht="15.75" customHeight="1">
      <c r="E580" s="141"/>
      <c r="F580" s="142"/>
      <c r="G580" s="142"/>
    </row>
    <row r="581" spans="5:7" ht="15.75" customHeight="1">
      <c r="E581" s="141"/>
      <c r="F581" s="142"/>
      <c r="G581" s="142"/>
    </row>
    <row r="582" spans="5:7" ht="15.75" customHeight="1">
      <c r="E582" s="141"/>
      <c r="F582" s="142"/>
      <c r="G582" s="142"/>
    </row>
    <row r="583" spans="5:7" ht="15.75" customHeight="1">
      <c r="E583" s="141"/>
      <c r="F583" s="142"/>
      <c r="G583" s="142"/>
    </row>
    <row r="584" spans="5:7" ht="15.75" customHeight="1">
      <c r="E584" s="141"/>
      <c r="F584" s="142"/>
      <c r="G584" s="142"/>
    </row>
    <row r="585" spans="5:7" ht="15.75" customHeight="1">
      <c r="E585" s="141"/>
      <c r="F585" s="142"/>
      <c r="G585" s="142"/>
    </row>
    <row r="586" spans="5:7" ht="15.75" customHeight="1">
      <c r="E586" s="141"/>
      <c r="F586" s="142"/>
      <c r="G586" s="142"/>
    </row>
    <row r="587" spans="5:7" ht="15.75" customHeight="1">
      <c r="E587" s="141"/>
      <c r="F587" s="142"/>
      <c r="G587" s="142"/>
    </row>
    <row r="588" spans="5:7" ht="15.75" customHeight="1">
      <c r="E588" s="141"/>
      <c r="F588" s="142"/>
      <c r="G588" s="142"/>
    </row>
    <row r="589" spans="5:7" ht="15.75" customHeight="1">
      <c r="E589" s="141"/>
      <c r="F589" s="142"/>
      <c r="G589" s="142"/>
    </row>
    <row r="590" spans="5:7" ht="15.75" customHeight="1">
      <c r="E590" s="141"/>
      <c r="F590" s="142"/>
      <c r="G590" s="142"/>
    </row>
    <row r="591" spans="5:7" ht="15.75" customHeight="1">
      <c r="E591" s="141"/>
      <c r="F591" s="142"/>
      <c r="G591" s="142"/>
    </row>
    <row r="592" spans="5:7" ht="15.75" customHeight="1">
      <c r="E592" s="141"/>
      <c r="F592" s="142"/>
      <c r="G592" s="142"/>
    </row>
    <row r="593" spans="5:7" ht="15.75" customHeight="1">
      <c r="E593" s="141"/>
      <c r="F593" s="142"/>
      <c r="G593" s="142"/>
    </row>
    <row r="594" spans="5:7" ht="15.75" customHeight="1">
      <c r="E594" s="141"/>
      <c r="F594" s="142"/>
      <c r="G594" s="142"/>
    </row>
    <row r="595" spans="5:7" ht="15.75" customHeight="1">
      <c r="E595" s="141"/>
      <c r="F595" s="142"/>
      <c r="G595" s="142"/>
    </row>
    <row r="596" spans="5:7" ht="15.75" customHeight="1">
      <c r="E596" s="141"/>
      <c r="F596" s="142"/>
      <c r="G596" s="142"/>
    </row>
    <row r="597" spans="5:7" ht="15.75" customHeight="1">
      <c r="E597" s="141"/>
      <c r="F597" s="142"/>
      <c r="G597" s="142"/>
    </row>
    <row r="598" spans="5:7" ht="15.75" customHeight="1">
      <c r="E598" s="141"/>
      <c r="F598" s="142"/>
      <c r="G598" s="142"/>
    </row>
    <row r="599" spans="5:7" ht="15.75" customHeight="1">
      <c r="E599" s="141"/>
      <c r="F599" s="142"/>
      <c r="G599" s="142"/>
    </row>
    <row r="600" spans="5:7" ht="15.75" customHeight="1">
      <c r="E600" s="141"/>
      <c r="F600" s="142"/>
      <c r="G600" s="142"/>
    </row>
    <row r="601" spans="5:7" ht="15.75" customHeight="1">
      <c r="E601" s="141"/>
      <c r="F601" s="142"/>
      <c r="G601" s="142"/>
    </row>
    <row r="602" spans="5:7" ht="15.75" customHeight="1">
      <c r="E602" s="141"/>
      <c r="F602" s="142"/>
      <c r="G602" s="142"/>
    </row>
    <row r="603" spans="5:7" ht="15.75" customHeight="1">
      <c r="E603" s="141"/>
      <c r="F603" s="142"/>
      <c r="G603" s="142"/>
    </row>
    <row r="604" spans="5:7" ht="15.75" customHeight="1">
      <c r="E604" s="141"/>
      <c r="F604" s="142"/>
      <c r="G604" s="142"/>
    </row>
    <row r="605" spans="5:7" ht="15.75" customHeight="1">
      <c r="E605" s="141"/>
      <c r="F605" s="142"/>
      <c r="G605" s="142"/>
    </row>
    <row r="606" spans="5:7" ht="15.75" customHeight="1">
      <c r="E606" s="141"/>
      <c r="F606" s="142"/>
      <c r="G606" s="142"/>
    </row>
    <row r="607" spans="5:7" ht="15.75" customHeight="1">
      <c r="E607" s="141"/>
      <c r="F607" s="142"/>
      <c r="G607" s="142"/>
    </row>
    <row r="608" spans="5:7" ht="15.75" customHeight="1">
      <c r="E608" s="141"/>
      <c r="F608" s="142"/>
      <c r="G608" s="142"/>
    </row>
    <row r="609" spans="5:7" ht="15.75" customHeight="1">
      <c r="E609" s="141"/>
      <c r="F609" s="142"/>
      <c r="G609" s="142"/>
    </row>
    <row r="610" spans="5:7" ht="15.75" customHeight="1">
      <c r="E610" s="141"/>
      <c r="F610" s="142"/>
      <c r="G610" s="142"/>
    </row>
    <row r="611" spans="5:7" ht="15.75" customHeight="1">
      <c r="E611" s="141"/>
      <c r="F611" s="142"/>
      <c r="G611" s="142"/>
    </row>
    <row r="612" spans="5:7" ht="15.75" customHeight="1">
      <c r="E612" s="141"/>
      <c r="F612" s="142"/>
      <c r="G612" s="142"/>
    </row>
    <row r="613" spans="5:7" ht="15.75" customHeight="1">
      <c r="E613" s="141"/>
      <c r="F613" s="142"/>
      <c r="G613" s="142"/>
    </row>
    <row r="614" spans="5:7" ht="15.75" customHeight="1">
      <c r="E614" s="141"/>
      <c r="F614" s="142"/>
      <c r="G614" s="142"/>
    </row>
    <row r="615" spans="5:7" ht="15.75" customHeight="1">
      <c r="E615" s="141"/>
      <c r="F615" s="142"/>
      <c r="G615" s="142"/>
    </row>
    <row r="616" spans="5:7" ht="15.75" customHeight="1">
      <c r="E616" s="141"/>
      <c r="F616" s="142"/>
      <c r="G616" s="142"/>
    </row>
    <row r="617" spans="5:7" ht="15.75" customHeight="1">
      <c r="E617" s="141"/>
      <c r="F617" s="142"/>
      <c r="G617" s="142"/>
    </row>
    <row r="618" spans="5:7" ht="15.75" customHeight="1">
      <c r="E618" s="141"/>
      <c r="F618" s="142"/>
      <c r="G618" s="142"/>
    </row>
    <row r="619" spans="5:7" ht="15.75" customHeight="1">
      <c r="E619" s="141"/>
      <c r="F619" s="142"/>
      <c r="G619" s="142"/>
    </row>
    <row r="620" spans="5:7" ht="15.75" customHeight="1">
      <c r="E620" s="141"/>
      <c r="F620" s="142"/>
      <c r="G620" s="142"/>
    </row>
    <row r="621" spans="5:7" ht="15.75" customHeight="1">
      <c r="E621" s="141"/>
      <c r="F621" s="142"/>
      <c r="G621" s="142"/>
    </row>
    <row r="622" spans="5:7" ht="15.75" customHeight="1">
      <c r="E622" s="141"/>
      <c r="F622" s="142"/>
      <c r="G622" s="142"/>
    </row>
    <row r="623" spans="5:7" ht="15.75" customHeight="1">
      <c r="E623" s="141"/>
      <c r="F623" s="142"/>
      <c r="G623" s="142"/>
    </row>
    <row r="624" spans="5:7" ht="15.75" customHeight="1">
      <c r="E624" s="141"/>
      <c r="F624" s="142"/>
      <c r="G624" s="142"/>
    </row>
    <row r="625" spans="5:7" ht="15.75" customHeight="1">
      <c r="E625" s="141"/>
      <c r="F625" s="142"/>
      <c r="G625" s="142"/>
    </row>
    <row r="626" spans="5:7" ht="15.75" customHeight="1">
      <c r="E626" s="141"/>
      <c r="F626" s="142"/>
      <c r="G626" s="142"/>
    </row>
    <row r="627" spans="5:7" ht="15.75" customHeight="1">
      <c r="E627" s="141"/>
      <c r="F627" s="142"/>
      <c r="G627" s="142"/>
    </row>
    <row r="628" spans="5:7" ht="15.75" customHeight="1">
      <c r="E628" s="141"/>
      <c r="F628" s="142"/>
      <c r="G628" s="142"/>
    </row>
    <row r="629" spans="5:7" ht="15.75" customHeight="1">
      <c r="E629" s="141"/>
      <c r="F629" s="142"/>
      <c r="G629" s="142"/>
    </row>
    <row r="630" spans="5:7" ht="15.75" customHeight="1">
      <c r="E630" s="141"/>
      <c r="F630" s="142"/>
      <c r="G630" s="142"/>
    </row>
    <row r="631" spans="5:7" ht="15.75" customHeight="1">
      <c r="E631" s="141"/>
      <c r="F631" s="142"/>
      <c r="G631" s="142"/>
    </row>
    <row r="632" spans="5:7" ht="15.75" customHeight="1">
      <c r="E632" s="141"/>
      <c r="F632" s="142"/>
      <c r="G632" s="142"/>
    </row>
    <row r="633" spans="5:7" ht="15.75" customHeight="1">
      <c r="E633" s="141"/>
      <c r="F633" s="142"/>
      <c r="G633" s="142"/>
    </row>
    <row r="634" spans="5:7" ht="15.75" customHeight="1">
      <c r="E634" s="141"/>
      <c r="F634" s="142"/>
      <c r="G634" s="142"/>
    </row>
    <row r="635" spans="5:7" ht="15.75" customHeight="1">
      <c r="E635" s="141"/>
      <c r="F635" s="142"/>
      <c r="G635" s="142"/>
    </row>
    <row r="636" spans="5:7" ht="15.75" customHeight="1">
      <c r="E636" s="141"/>
      <c r="F636" s="142"/>
      <c r="G636" s="142"/>
    </row>
    <row r="637" spans="5:7" ht="15.75" customHeight="1">
      <c r="E637" s="141"/>
      <c r="F637" s="142"/>
      <c r="G637" s="142"/>
    </row>
    <row r="638" spans="5:7" ht="15.75" customHeight="1">
      <c r="E638" s="141"/>
      <c r="F638" s="142"/>
      <c r="G638" s="142"/>
    </row>
    <row r="639" spans="5:7" ht="15.75" customHeight="1">
      <c r="E639" s="141"/>
      <c r="F639" s="142"/>
      <c r="G639" s="142"/>
    </row>
    <row r="640" spans="5:7" ht="15.75" customHeight="1">
      <c r="E640" s="141"/>
      <c r="F640" s="142"/>
      <c r="G640" s="142"/>
    </row>
    <row r="641" spans="5:7" ht="15.75" customHeight="1">
      <c r="E641" s="141"/>
      <c r="F641" s="142"/>
      <c r="G641" s="142"/>
    </row>
    <row r="642" spans="5:7" ht="15.75" customHeight="1">
      <c r="E642" s="141"/>
      <c r="F642" s="142"/>
      <c r="G642" s="142"/>
    </row>
    <row r="643" spans="5:7" ht="15.75" customHeight="1">
      <c r="E643" s="141"/>
      <c r="F643" s="142"/>
      <c r="G643" s="142"/>
    </row>
    <row r="644" spans="5:7" ht="15.75" customHeight="1">
      <c r="E644" s="141"/>
      <c r="F644" s="142"/>
      <c r="G644" s="142"/>
    </row>
    <row r="645" spans="5:7" ht="15.75" customHeight="1">
      <c r="E645" s="141"/>
      <c r="F645" s="142"/>
      <c r="G645" s="142"/>
    </row>
    <row r="646" spans="5:7" ht="15.75" customHeight="1">
      <c r="E646" s="141"/>
      <c r="F646" s="142"/>
      <c r="G646" s="142"/>
    </row>
    <row r="647" spans="5:7" ht="15.75" customHeight="1">
      <c r="E647" s="141"/>
      <c r="F647" s="142"/>
      <c r="G647" s="142"/>
    </row>
    <row r="648" spans="5:7" ht="15.75" customHeight="1">
      <c r="E648" s="141"/>
      <c r="F648" s="142"/>
      <c r="G648" s="142"/>
    </row>
    <row r="649" spans="5:7" ht="15.75" customHeight="1">
      <c r="E649" s="141"/>
      <c r="F649" s="142"/>
      <c r="G649" s="142"/>
    </row>
    <row r="650" spans="5:7" ht="15.75" customHeight="1">
      <c r="E650" s="141"/>
      <c r="F650" s="142"/>
      <c r="G650" s="142"/>
    </row>
    <row r="651" spans="5:7" ht="15.75" customHeight="1">
      <c r="E651" s="141"/>
      <c r="F651" s="142"/>
      <c r="G651" s="142"/>
    </row>
    <row r="652" spans="5:7" ht="15.75" customHeight="1">
      <c r="E652" s="141"/>
      <c r="F652" s="142"/>
      <c r="G652" s="142"/>
    </row>
    <row r="653" spans="5:7" ht="15.75" customHeight="1">
      <c r="E653" s="141"/>
      <c r="F653" s="142"/>
      <c r="G653" s="142"/>
    </row>
    <row r="654" spans="5:7" ht="15.75" customHeight="1">
      <c r="E654" s="141"/>
      <c r="F654" s="142"/>
      <c r="G654" s="142"/>
    </row>
    <row r="655" spans="5:7" ht="15.75" customHeight="1">
      <c r="E655" s="141"/>
      <c r="F655" s="142"/>
      <c r="G655" s="142"/>
    </row>
    <row r="656" spans="5:7" ht="15.75" customHeight="1">
      <c r="E656" s="141"/>
      <c r="F656" s="142"/>
      <c r="G656" s="142"/>
    </row>
    <row r="657" spans="5:7" ht="15.75" customHeight="1">
      <c r="E657" s="141"/>
      <c r="F657" s="142"/>
      <c r="G657" s="142"/>
    </row>
    <row r="658" spans="5:7" ht="15.75" customHeight="1">
      <c r="E658" s="141"/>
      <c r="F658" s="142"/>
      <c r="G658" s="142"/>
    </row>
    <row r="659" spans="5:7" ht="15.75" customHeight="1">
      <c r="E659" s="141"/>
      <c r="F659" s="142"/>
      <c r="G659" s="142"/>
    </row>
    <row r="660" spans="5:7" ht="15.75" customHeight="1">
      <c r="E660" s="141"/>
      <c r="F660" s="142"/>
      <c r="G660" s="142"/>
    </row>
    <row r="661" spans="5:7" ht="15.75" customHeight="1">
      <c r="E661" s="141"/>
      <c r="F661" s="142"/>
      <c r="G661" s="142"/>
    </row>
    <row r="662" spans="5:7" ht="15.75" customHeight="1">
      <c r="E662" s="141"/>
      <c r="F662" s="142"/>
      <c r="G662" s="142"/>
    </row>
    <row r="663" spans="5:7" ht="15.75" customHeight="1">
      <c r="E663" s="141"/>
      <c r="F663" s="142"/>
      <c r="G663" s="142"/>
    </row>
    <row r="664" spans="5:7" ht="15.75" customHeight="1">
      <c r="E664" s="141"/>
      <c r="F664" s="142"/>
      <c r="G664" s="142"/>
    </row>
    <row r="665" spans="5:7" ht="15.75" customHeight="1">
      <c r="E665" s="141"/>
      <c r="F665" s="142"/>
      <c r="G665" s="142"/>
    </row>
    <row r="666" spans="5:7" ht="15.75" customHeight="1">
      <c r="E666" s="141"/>
      <c r="F666" s="142"/>
      <c r="G666" s="142"/>
    </row>
    <row r="667" spans="5:7" ht="15.75" customHeight="1">
      <c r="E667" s="141"/>
      <c r="F667" s="142"/>
      <c r="G667" s="142"/>
    </row>
    <row r="668" spans="5:7" ht="15.75" customHeight="1">
      <c r="E668" s="141"/>
      <c r="F668" s="142"/>
      <c r="G668" s="142"/>
    </row>
    <row r="669" spans="5:7" ht="15.75" customHeight="1">
      <c r="E669" s="141"/>
      <c r="F669" s="142"/>
      <c r="G669" s="142"/>
    </row>
    <row r="670" spans="5:7" ht="15.75" customHeight="1">
      <c r="E670" s="141"/>
      <c r="F670" s="142"/>
      <c r="G670" s="142"/>
    </row>
    <row r="671" spans="5:7" ht="15.75" customHeight="1">
      <c r="E671" s="141"/>
      <c r="F671" s="142"/>
      <c r="G671" s="142"/>
    </row>
    <row r="672" spans="5:7" ht="15.75" customHeight="1">
      <c r="E672" s="141"/>
      <c r="F672" s="142"/>
      <c r="G672" s="142"/>
    </row>
    <row r="673" spans="5:7" ht="15.75" customHeight="1">
      <c r="E673" s="141"/>
      <c r="F673" s="142"/>
      <c r="G673" s="142"/>
    </row>
    <row r="674" spans="5:7" ht="15.75" customHeight="1">
      <c r="E674" s="141"/>
      <c r="F674" s="142"/>
      <c r="G674" s="142"/>
    </row>
    <row r="675" spans="5:7" ht="15.75" customHeight="1">
      <c r="E675" s="141"/>
      <c r="F675" s="142"/>
      <c r="G675" s="142"/>
    </row>
    <row r="676" spans="5:7" ht="15.75" customHeight="1">
      <c r="E676" s="141"/>
      <c r="F676" s="142"/>
      <c r="G676" s="142"/>
    </row>
    <row r="677" spans="5:7" ht="15.75" customHeight="1">
      <c r="E677" s="141"/>
      <c r="F677" s="142"/>
      <c r="G677" s="142"/>
    </row>
    <row r="678" spans="5:7" ht="15.75" customHeight="1">
      <c r="E678" s="141"/>
      <c r="F678" s="142"/>
      <c r="G678" s="142"/>
    </row>
    <row r="679" spans="5:7" ht="15.75" customHeight="1">
      <c r="E679" s="141"/>
      <c r="F679" s="142"/>
      <c r="G679" s="142"/>
    </row>
    <row r="680" spans="5:7" ht="15.75" customHeight="1">
      <c r="E680" s="141"/>
      <c r="F680" s="142"/>
      <c r="G680" s="142"/>
    </row>
    <row r="681" spans="5:7" ht="15.75" customHeight="1">
      <c r="E681" s="141"/>
      <c r="F681" s="142"/>
      <c r="G681" s="142"/>
    </row>
    <row r="682" spans="5:7" ht="15.75" customHeight="1">
      <c r="E682" s="141"/>
      <c r="F682" s="142"/>
      <c r="G682" s="142"/>
    </row>
    <row r="683" spans="5:7" ht="15.75" customHeight="1">
      <c r="E683" s="141"/>
      <c r="F683" s="142"/>
      <c r="G683" s="142"/>
    </row>
    <row r="684" spans="5:7" ht="15.75" customHeight="1">
      <c r="E684" s="141"/>
      <c r="F684" s="142"/>
      <c r="G684" s="142"/>
    </row>
    <row r="685" spans="5:7" ht="15.75" customHeight="1">
      <c r="E685" s="141"/>
      <c r="F685" s="142"/>
      <c r="G685" s="142"/>
    </row>
    <row r="686" spans="5:7" ht="15.75" customHeight="1">
      <c r="E686" s="141"/>
      <c r="F686" s="142"/>
      <c r="G686" s="142"/>
    </row>
    <row r="687" spans="5:7" ht="15.75" customHeight="1">
      <c r="E687" s="141"/>
      <c r="F687" s="142"/>
      <c r="G687" s="142"/>
    </row>
    <row r="688" spans="5:7" ht="15.75" customHeight="1">
      <c r="E688" s="141"/>
      <c r="F688" s="142"/>
      <c r="G688" s="142"/>
    </row>
    <row r="689" spans="5:7" ht="15.75" customHeight="1">
      <c r="E689" s="141"/>
      <c r="F689" s="142"/>
      <c r="G689" s="142"/>
    </row>
    <row r="690" spans="5:7" ht="15.75" customHeight="1">
      <c r="E690" s="141"/>
      <c r="F690" s="142"/>
      <c r="G690" s="142"/>
    </row>
    <row r="691" spans="5:7" ht="15.75" customHeight="1">
      <c r="E691" s="141"/>
      <c r="F691" s="142"/>
      <c r="G691" s="142"/>
    </row>
    <row r="692" spans="5:7" ht="15.75" customHeight="1">
      <c r="E692" s="141"/>
      <c r="F692" s="142"/>
      <c r="G692" s="142"/>
    </row>
    <row r="693" spans="5:7" ht="15.75" customHeight="1">
      <c r="E693" s="141"/>
      <c r="F693" s="142"/>
      <c r="G693" s="142"/>
    </row>
    <row r="694" spans="5:7" ht="15.75" customHeight="1">
      <c r="E694" s="141"/>
      <c r="F694" s="142"/>
      <c r="G694" s="142"/>
    </row>
    <row r="695" spans="5:7" ht="15.75" customHeight="1">
      <c r="E695" s="141"/>
      <c r="F695" s="142"/>
      <c r="G695" s="142"/>
    </row>
    <row r="696" spans="5:7" ht="15.75" customHeight="1">
      <c r="E696" s="141"/>
      <c r="F696" s="142"/>
      <c r="G696" s="142"/>
    </row>
    <row r="697" spans="5:7" ht="15.75" customHeight="1">
      <c r="E697" s="141"/>
      <c r="F697" s="142"/>
      <c r="G697" s="142"/>
    </row>
    <row r="698" spans="5:7" ht="15.75" customHeight="1">
      <c r="E698" s="141"/>
      <c r="F698" s="142"/>
      <c r="G698" s="142"/>
    </row>
    <row r="699" spans="5:7" ht="15.75" customHeight="1">
      <c r="E699" s="141"/>
      <c r="F699" s="142"/>
      <c r="G699" s="142"/>
    </row>
    <row r="700" spans="5:7" ht="15.75" customHeight="1">
      <c r="E700" s="141"/>
      <c r="F700" s="142"/>
      <c r="G700" s="142"/>
    </row>
    <row r="701" spans="5:7" ht="15.75" customHeight="1">
      <c r="E701" s="141"/>
      <c r="F701" s="142"/>
      <c r="G701" s="142"/>
    </row>
    <row r="702" spans="5:7" ht="15.75" customHeight="1">
      <c r="E702" s="141"/>
      <c r="F702" s="142"/>
      <c r="G702" s="142"/>
    </row>
    <row r="703" spans="5:7" ht="15.75" customHeight="1">
      <c r="E703" s="141"/>
      <c r="F703" s="142"/>
      <c r="G703" s="142"/>
    </row>
    <row r="704" spans="5:7" ht="15.75" customHeight="1">
      <c r="E704" s="141"/>
      <c r="F704" s="142"/>
      <c r="G704" s="142"/>
    </row>
    <row r="705" spans="5:7" ht="15.75" customHeight="1">
      <c r="E705" s="141"/>
      <c r="F705" s="142"/>
      <c r="G705" s="142"/>
    </row>
    <row r="706" spans="5:7" ht="15.75" customHeight="1">
      <c r="E706" s="141"/>
      <c r="F706" s="142"/>
      <c r="G706" s="142"/>
    </row>
    <row r="707" spans="5:7" ht="15.75" customHeight="1">
      <c r="E707" s="141"/>
      <c r="F707" s="142"/>
      <c r="G707" s="142"/>
    </row>
    <row r="708" spans="5:7" ht="15.75" customHeight="1">
      <c r="E708" s="141"/>
      <c r="F708" s="142"/>
      <c r="G708" s="142"/>
    </row>
    <row r="709" spans="5:7" ht="15.75" customHeight="1">
      <c r="E709" s="141"/>
      <c r="F709" s="142"/>
      <c r="G709" s="142"/>
    </row>
    <row r="710" spans="5:7" ht="15.75" customHeight="1">
      <c r="E710" s="141"/>
      <c r="F710" s="142"/>
      <c r="G710" s="142"/>
    </row>
    <row r="711" spans="5:7" ht="15.75" customHeight="1">
      <c r="E711" s="141"/>
      <c r="F711" s="142"/>
      <c r="G711" s="142"/>
    </row>
    <row r="712" spans="5:7" ht="15.75" customHeight="1">
      <c r="E712" s="141"/>
      <c r="F712" s="142"/>
      <c r="G712" s="142"/>
    </row>
    <row r="713" spans="5:7" ht="15.75" customHeight="1">
      <c r="E713" s="141"/>
      <c r="F713" s="142"/>
      <c r="G713" s="142"/>
    </row>
    <row r="714" spans="5:7" ht="15.75" customHeight="1">
      <c r="E714" s="141"/>
      <c r="F714" s="142"/>
      <c r="G714" s="142"/>
    </row>
    <row r="715" spans="5:7" ht="15.75" customHeight="1">
      <c r="E715" s="141"/>
      <c r="F715" s="142"/>
      <c r="G715" s="142"/>
    </row>
    <row r="716" spans="5:7" ht="15.75" customHeight="1">
      <c r="E716" s="141"/>
      <c r="F716" s="142"/>
      <c r="G716" s="142"/>
    </row>
    <row r="717" spans="5:7" ht="15.75" customHeight="1">
      <c r="E717" s="141"/>
      <c r="F717" s="142"/>
      <c r="G717" s="142"/>
    </row>
    <row r="718" spans="5:7" ht="15.75" customHeight="1">
      <c r="E718" s="141"/>
      <c r="F718" s="142"/>
      <c r="G718" s="142"/>
    </row>
    <row r="719" spans="5:7" ht="15.75" customHeight="1">
      <c r="E719" s="141"/>
      <c r="F719" s="142"/>
      <c r="G719" s="142"/>
    </row>
    <row r="720" spans="5:7" ht="15.75" customHeight="1">
      <c r="E720" s="141"/>
      <c r="F720" s="142"/>
      <c r="G720" s="142"/>
    </row>
    <row r="721" spans="5:7" ht="15.75" customHeight="1">
      <c r="E721" s="141"/>
      <c r="F721" s="142"/>
      <c r="G721" s="142"/>
    </row>
    <row r="722" spans="5:7" ht="15.75" customHeight="1">
      <c r="E722" s="141"/>
      <c r="F722" s="142"/>
      <c r="G722" s="142"/>
    </row>
    <row r="723" spans="5:7" ht="15.75" customHeight="1">
      <c r="E723" s="141"/>
      <c r="F723" s="142"/>
      <c r="G723" s="142"/>
    </row>
    <row r="724" spans="5:7" ht="15.75" customHeight="1">
      <c r="E724" s="141"/>
      <c r="F724" s="142"/>
      <c r="G724" s="142"/>
    </row>
    <row r="725" spans="5:7" ht="15.75" customHeight="1">
      <c r="E725" s="141"/>
      <c r="F725" s="142"/>
      <c r="G725" s="142"/>
    </row>
    <row r="726" spans="5:7" ht="15.75" customHeight="1">
      <c r="E726" s="141"/>
      <c r="F726" s="142"/>
      <c r="G726" s="142"/>
    </row>
    <row r="727" spans="5:7" ht="15.75" customHeight="1">
      <c r="E727" s="141"/>
      <c r="F727" s="142"/>
      <c r="G727" s="142"/>
    </row>
    <row r="728" spans="5:7" ht="15.75" customHeight="1">
      <c r="E728" s="141"/>
      <c r="F728" s="142"/>
      <c r="G728" s="142"/>
    </row>
    <row r="729" spans="5:7" ht="15.75" customHeight="1">
      <c r="E729" s="141"/>
      <c r="F729" s="142"/>
      <c r="G729" s="142"/>
    </row>
    <row r="730" spans="5:7" ht="15.75" customHeight="1">
      <c r="E730" s="141"/>
      <c r="F730" s="142"/>
      <c r="G730" s="142"/>
    </row>
    <row r="731" spans="5:7" ht="15.75" customHeight="1">
      <c r="E731" s="141"/>
      <c r="F731" s="142"/>
      <c r="G731" s="142"/>
    </row>
    <row r="732" spans="5:7" ht="15.75" customHeight="1">
      <c r="E732" s="141"/>
      <c r="F732" s="142"/>
      <c r="G732" s="142"/>
    </row>
    <row r="733" spans="5:7" ht="15.75" customHeight="1">
      <c r="E733" s="141"/>
      <c r="F733" s="142"/>
      <c r="G733" s="142"/>
    </row>
    <row r="734" spans="5:7" ht="15.75" customHeight="1">
      <c r="E734" s="141"/>
      <c r="F734" s="142"/>
      <c r="G734" s="142"/>
    </row>
    <row r="735" spans="5:7" ht="15.75" customHeight="1">
      <c r="E735" s="141"/>
      <c r="F735" s="142"/>
      <c r="G735" s="142"/>
    </row>
    <row r="736" spans="5:7" ht="15.75" customHeight="1">
      <c r="E736" s="141"/>
      <c r="F736" s="142"/>
      <c r="G736" s="142"/>
    </row>
    <row r="737" spans="5:7" ht="15.75" customHeight="1">
      <c r="E737" s="141"/>
      <c r="F737" s="142"/>
      <c r="G737" s="142"/>
    </row>
    <row r="738" spans="5:7" ht="15.75" customHeight="1">
      <c r="E738" s="141"/>
      <c r="F738" s="142"/>
      <c r="G738" s="142"/>
    </row>
    <row r="739" spans="5:7" ht="15.75" customHeight="1">
      <c r="E739" s="141"/>
      <c r="F739" s="142"/>
      <c r="G739" s="142"/>
    </row>
    <row r="740" spans="5:7" ht="15.75" customHeight="1">
      <c r="E740" s="141"/>
      <c r="F740" s="142"/>
      <c r="G740" s="142"/>
    </row>
    <row r="741" spans="5:7" ht="15.75" customHeight="1">
      <c r="E741" s="141"/>
      <c r="F741" s="142"/>
      <c r="G741" s="142"/>
    </row>
    <row r="742" spans="5:7" ht="15.75" customHeight="1">
      <c r="E742" s="141"/>
      <c r="F742" s="142"/>
      <c r="G742" s="142"/>
    </row>
    <row r="743" spans="5:7" ht="15.75" customHeight="1">
      <c r="E743" s="141"/>
      <c r="F743" s="142"/>
      <c r="G743" s="142"/>
    </row>
    <row r="744" spans="5:7" ht="15.75" customHeight="1">
      <c r="E744" s="141"/>
      <c r="F744" s="142"/>
      <c r="G744" s="142"/>
    </row>
    <row r="745" spans="5:7" ht="15.75" customHeight="1">
      <c r="E745" s="141"/>
      <c r="F745" s="142"/>
      <c r="G745" s="142"/>
    </row>
    <row r="746" spans="5:7" ht="15.75" customHeight="1">
      <c r="E746" s="141"/>
      <c r="F746" s="142"/>
      <c r="G746" s="142"/>
    </row>
    <row r="747" spans="5:7" ht="15.75" customHeight="1">
      <c r="E747" s="141"/>
      <c r="F747" s="142"/>
      <c r="G747" s="142"/>
    </row>
    <row r="748" spans="5:7" ht="15.75" customHeight="1">
      <c r="E748" s="141"/>
      <c r="F748" s="142"/>
      <c r="G748" s="142"/>
    </row>
    <row r="749" spans="5:7" ht="15.75" customHeight="1">
      <c r="E749" s="141"/>
      <c r="F749" s="142"/>
      <c r="G749" s="142"/>
    </row>
    <row r="750" spans="5:7" ht="15.75" customHeight="1">
      <c r="E750" s="141"/>
      <c r="F750" s="142"/>
      <c r="G750" s="142"/>
    </row>
    <row r="751" spans="5:7" ht="15.75" customHeight="1">
      <c r="E751" s="141"/>
      <c r="F751" s="142"/>
      <c r="G751" s="142"/>
    </row>
    <row r="752" spans="5:7" ht="15.75" customHeight="1">
      <c r="E752" s="141"/>
      <c r="F752" s="142"/>
      <c r="G752" s="142"/>
    </row>
    <row r="753" spans="5:7" ht="15.75" customHeight="1">
      <c r="E753" s="141"/>
      <c r="F753" s="142"/>
      <c r="G753" s="142"/>
    </row>
    <row r="754" spans="5:7" ht="15.75" customHeight="1">
      <c r="E754" s="141"/>
      <c r="F754" s="142"/>
      <c r="G754" s="142"/>
    </row>
    <row r="755" spans="5:7" ht="15.75" customHeight="1">
      <c r="E755" s="141"/>
      <c r="F755" s="142"/>
      <c r="G755" s="142"/>
    </row>
    <row r="756" spans="5:7" ht="15.75" customHeight="1">
      <c r="E756" s="141"/>
      <c r="F756" s="142"/>
      <c r="G756" s="142"/>
    </row>
    <row r="757" spans="5:7" ht="15.75" customHeight="1">
      <c r="E757" s="141"/>
      <c r="F757" s="142"/>
      <c r="G757" s="142"/>
    </row>
    <row r="758" spans="5:7" ht="15.75" customHeight="1">
      <c r="E758" s="141"/>
      <c r="F758" s="142"/>
      <c r="G758" s="142"/>
    </row>
    <row r="759" spans="5:7" ht="15.75" customHeight="1">
      <c r="E759" s="141"/>
      <c r="F759" s="142"/>
      <c r="G759" s="142"/>
    </row>
    <row r="760" spans="5:7" ht="15.75" customHeight="1">
      <c r="E760" s="141"/>
      <c r="F760" s="142"/>
      <c r="G760" s="142"/>
    </row>
    <row r="761" spans="5:7" ht="15.75" customHeight="1">
      <c r="E761" s="141"/>
      <c r="F761" s="142"/>
      <c r="G761" s="142"/>
    </row>
    <row r="762" spans="5:7" ht="15.75" customHeight="1">
      <c r="E762" s="141"/>
      <c r="F762" s="142"/>
      <c r="G762" s="142"/>
    </row>
    <row r="763" spans="5:7" ht="15.75" customHeight="1">
      <c r="E763" s="141"/>
      <c r="F763" s="142"/>
      <c r="G763" s="142"/>
    </row>
    <row r="764" spans="5:7" ht="15.75" customHeight="1">
      <c r="E764" s="141"/>
      <c r="F764" s="142"/>
      <c r="G764" s="142"/>
    </row>
    <row r="765" spans="5:7" ht="15.75" customHeight="1">
      <c r="E765" s="141"/>
      <c r="F765" s="142"/>
      <c r="G765" s="142"/>
    </row>
    <row r="766" spans="5:7" ht="15.75" customHeight="1">
      <c r="E766" s="141"/>
      <c r="F766" s="142"/>
      <c r="G766" s="142"/>
    </row>
    <row r="767" spans="5:7" ht="15.75" customHeight="1">
      <c r="E767" s="141"/>
      <c r="F767" s="142"/>
      <c r="G767" s="142"/>
    </row>
    <row r="768" spans="5:7" ht="15.75" customHeight="1">
      <c r="E768" s="141"/>
      <c r="F768" s="142"/>
      <c r="G768" s="142"/>
    </row>
    <row r="769" spans="5:7" ht="15.75" customHeight="1">
      <c r="E769" s="141"/>
      <c r="F769" s="142"/>
      <c r="G769" s="142"/>
    </row>
    <row r="770" spans="5:7" ht="15.75" customHeight="1">
      <c r="E770" s="141"/>
      <c r="F770" s="142"/>
      <c r="G770" s="142"/>
    </row>
    <row r="771" spans="5:7" ht="15.75" customHeight="1">
      <c r="E771" s="141"/>
      <c r="F771" s="142"/>
      <c r="G771" s="142"/>
    </row>
    <row r="772" spans="5:7" ht="15.75" customHeight="1">
      <c r="E772" s="141"/>
      <c r="F772" s="142"/>
      <c r="G772" s="142"/>
    </row>
    <row r="773" spans="5:7" ht="15.75" customHeight="1">
      <c r="E773" s="141"/>
      <c r="F773" s="142"/>
      <c r="G773" s="142"/>
    </row>
    <row r="774" spans="5:7" ht="15.75" customHeight="1">
      <c r="E774" s="141"/>
      <c r="F774" s="142"/>
      <c r="G774" s="142"/>
    </row>
    <row r="775" spans="5:7" ht="15.75" customHeight="1">
      <c r="E775" s="141"/>
      <c r="F775" s="142"/>
      <c r="G775" s="142"/>
    </row>
    <row r="776" spans="5:7" ht="15.75" customHeight="1">
      <c r="E776" s="141"/>
      <c r="F776" s="142"/>
      <c r="G776" s="142"/>
    </row>
    <row r="777" spans="5:7" ht="15.75" customHeight="1">
      <c r="E777" s="141"/>
      <c r="F777" s="142"/>
      <c r="G777" s="142"/>
    </row>
    <row r="778" spans="5:7" ht="15.75" customHeight="1">
      <c r="E778" s="141"/>
      <c r="F778" s="142"/>
      <c r="G778" s="142"/>
    </row>
    <row r="779" spans="5:7" ht="15.75" customHeight="1">
      <c r="E779" s="141"/>
      <c r="F779" s="142"/>
      <c r="G779" s="142"/>
    </row>
    <row r="780" spans="5:7" ht="15.75" customHeight="1">
      <c r="E780" s="141"/>
      <c r="F780" s="142"/>
      <c r="G780" s="142"/>
    </row>
    <row r="781" spans="5:7" ht="15.75" customHeight="1">
      <c r="E781" s="141"/>
      <c r="F781" s="142"/>
      <c r="G781" s="142"/>
    </row>
    <row r="782" spans="5:7" ht="15.75" customHeight="1">
      <c r="E782" s="141"/>
      <c r="F782" s="142"/>
      <c r="G782" s="142"/>
    </row>
    <row r="783" spans="5:7" ht="15.75" customHeight="1">
      <c r="E783" s="141"/>
      <c r="F783" s="142"/>
      <c r="G783" s="142"/>
    </row>
    <row r="784" spans="5:7" ht="15.75" customHeight="1">
      <c r="E784" s="141"/>
      <c r="F784" s="142"/>
      <c r="G784" s="142"/>
    </row>
    <row r="785" spans="5:7" ht="15.75" customHeight="1">
      <c r="E785" s="141"/>
      <c r="F785" s="142"/>
      <c r="G785" s="142"/>
    </row>
    <row r="786" spans="5:7" ht="15.75" customHeight="1">
      <c r="E786" s="141"/>
      <c r="F786" s="142"/>
      <c r="G786" s="142"/>
    </row>
    <row r="787" spans="5:7" ht="15.75" customHeight="1">
      <c r="E787" s="141"/>
      <c r="F787" s="142"/>
      <c r="G787" s="142"/>
    </row>
    <row r="788" spans="5:7" ht="15.75" customHeight="1">
      <c r="E788" s="141"/>
      <c r="F788" s="142"/>
      <c r="G788" s="142"/>
    </row>
    <row r="789" spans="5:7" ht="15.75" customHeight="1">
      <c r="E789" s="141"/>
      <c r="F789" s="142"/>
      <c r="G789" s="142"/>
    </row>
    <row r="790" spans="5:7" ht="15.75" customHeight="1">
      <c r="E790" s="141"/>
      <c r="F790" s="142"/>
      <c r="G790" s="142"/>
    </row>
    <row r="791" spans="5:7" ht="15.75" customHeight="1">
      <c r="E791" s="141"/>
      <c r="F791" s="142"/>
      <c r="G791" s="142"/>
    </row>
    <row r="792" spans="5:7" ht="15.75" customHeight="1">
      <c r="E792" s="141"/>
      <c r="F792" s="142"/>
      <c r="G792" s="142"/>
    </row>
    <row r="793" spans="5:7" ht="15.75" customHeight="1">
      <c r="E793" s="141"/>
      <c r="F793" s="142"/>
      <c r="G793" s="142"/>
    </row>
    <row r="794" spans="5:7" ht="15.75" customHeight="1">
      <c r="E794" s="141"/>
      <c r="F794" s="142"/>
      <c r="G794" s="142"/>
    </row>
    <row r="795" spans="5:7" ht="15.75" customHeight="1">
      <c r="E795" s="141"/>
      <c r="F795" s="142"/>
      <c r="G795" s="142"/>
    </row>
    <row r="796" spans="5:7" ht="15.75" customHeight="1">
      <c r="E796" s="141"/>
      <c r="F796" s="142"/>
      <c r="G796" s="142"/>
    </row>
    <row r="797" spans="5:7" ht="15.75" customHeight="1">
      <c r="E797" s="141"/>
      <c r="F797" s="142"/>
      <c r="G797" s="142"/>
    </row>
    <row r="798" spans="5:7" ht="15.75" customHeight="1">
      <c r="E798" s="141"/>
      <c r="F798" s="142"/>
      <c r="G798" s="142"/>
    </row>
    <row r="799" spans="5:7" ht="15.75" customHeight="1">
      <c r="E799" s="141"/>
      <c r="F799" s="142"/>
      <c r="G799" s="142"/>
    </row>
    <row r="800" spans="5:7" ht="15.75" customHeight="1">
      <c r="E800" s="141"/>
      <c r="F800" s="142"/>
      <c r="G800" s="142"/>
    </row>
    <row r="801" spans="5:7" ht="15.75" customHeight="1">
      <c r="E801" s="141"/>
      <c r="F801" s="142"/>
      <c r="G801" s="142"/>
    </row>
    <row r="802" spans="5:7" ht="15.75" customHeight="1">
      <c r="E802" s="141"/>
      <c r="F802" s="142"/>
      <c r="G802" s="142"/>
    </row>
    <row r="803" spans="5:7" ht="15.75" customHeight="1">
      <c r="E803" s="141"/>
      <c r="F803" s="142"/>
      <c r="G803" s="142"/>
    </row>
    <row r="804" spans="5:7" ht="15.75" customHeight="1">
      <c r="E804" s="141"/>
      <c r="F804" s="142"/>
      <c r="G804" s="142"/>
    </row>
    <row r="805" spans="5:7" ht="15.75" customHeight="1">
      <c r="E805" s="141"/>
      <c r="F805" s="142"/>
      <c r="G805" s="142"/>
    </row>
    <row r="806" spans="5:7" ht="15.75" customHeight="1">
      <c r="E806" s="141"/>
      <c r="F806" s="142"/>
      <c r="G806" s="142"/>
    </row>
    <row r="807" spans="5:7" ht="15.75" customHeight="1">
      <c r="E807" s="141"/>
      <c r="F807" s="142"/>
      <c r="G807" s="142"/>
    </row>
    <row r="808" spans="5:7" ht="15.75" customHeight="1">
      <c r="E808" s="141"/>
      <c r="F808" s="142"/>
      <c r="G808" s="142"/>
    </row>
    <row r="809" spans="5:7" ht="15.75" customHeight="1">
      <c r="E809" s="141"/>
      <c r="F809" s="142"/>
      <c r="G809" s="142"/>
    </row>
    <row r="810" spans="5:7" ht="15.75" customHeight="1">
      <c r="E810" s="141"/>
      <c r="F810" s="142"/>
      <c r="G810" s="142"/>
    </row>
    <row r="811" spans="5:7" ht="15.75" customHeight="1">
      <c r="E811" s="141"/>
      <c r="F811" s="142"/>
      <c r="G811" s="142"/>
    </row>
    <row r="812" spans="5:7" ht="15.75" customHeight="1">
      <c r="E812" s="141"/>
      <c r="F812" s="142"/>
      <c r="G812" s="142"/>
    </row>
    <row r="813" spans="5:7" ht="15.75" customHeight="1">
      <c r="E813" s="141"/>
      <c r="F813" s="142"/>
      <c r="G813" s="142"/>
    </row>
    <row r="814" spans="5:7" ht="15.75" customHeight="1">
      <c r="E814" s="141"/>
      <c r="F814" s="142"/>
      <c r="G814" s="142"/>
    </row>
    <row r="815" spans="5:7" ht="15.75" customHeight="1">
      <c r="E815" s="141"/>
      <c r="F815" s="142"/>
      <c r="G815" s="142"/>
    </row>
    <row r="816" spans="5:7" ht="15.75" customHeight="1">
      <c r="E816" s="141"/>
      <c r="F816" s="142"/>
      <c r="G816" s="142"/>
    </row>
    <row r="817" spans="5:7" ht="15.75" customHeight="1">
      <c r="E817" s="141"/>
      <c r="F817" s="142"/>
      <c r="G817" s="142"/>
    </row>
    <row r="818" spans="5:7" ht="15.75" customHeight="1">
      <c r="E818" s="141"/>
      <c r="F818" s="142"/>
      <c r="G818" s="142"/>
    </row>
    <row r="819" spans="5:7" ht="15.75" customHeight="1">
      <c r="E819" s="141"/>
      <c r="F819" s="142"/>
      <c r="G819" s="142"/>
    </row>
    <row r="820" spans="5:7" ht="15.75" customHeight="1">
      <c r="E820" s="141"/>
      <c r="F820" s="142"/>
      <c r="G820" s="142"/>
    </row>
    <row r="821" spans="5:7" ht="15.75" customHeight="1">
      <c r="E821" s="141"/>
      <c r="F821" s="142"/>
      <c r="G821" s="142"/>
    </row>
    <row r="822" spans="5:7" ht="15.75" customHeight="1">
      <c r="E822" s="141"/>
      <c r="F822" s="142"/>
      <c r="G822" s="142"/>
    </row>
    <row r="823" spans="5:7" ht="15.75" customHeight="1">
      <c r="E823" s="141"/>
      <c r="F823" s="142"/>
      <c r="G823" s="142"/>
    </row>
    <row r="824" spans="5:7" ht="15.75" customHeight="1">
      <c r="E824" s="141"/>
      <c r="F824" s="142"/>
      <c r="G824" s="142"/>
    </row>
    <row r="825" spans="5:7" ht="15.75" customHeight="1">
      <c r="E825" s="141"/>
      <c r="F825" s="142"/>
      <c r="G825" s="142"/>
    </row>
    <row r="826" spans="5:7" ht="15.75" customHeight="1">
      <c r="E826" s="141"/>
      <c r="F826" s="142"/>
      <c r="G826" s="142"/>
    </row>
    <row r="827" spans="5:7" ht="15.75" customHeight="1">
      <c r="E827" s="141"/>
      <c r="F827" s="142"/>
      <c r="G827" s="142"/>
    </row>
    <row r="828" spans="5:7" ht="15.75" customHeight="1">
      <c r="E828" s="141"/>
      <c r="F828" s="142"/>
      <c r="G828" s="142"/>
    </row>
    <row r="829" spans="5:7" ht="15.75" customHeight="1">
      <c r="E829" s="141"/>
      <c r="F829" s="142"/>
      <c r="G829" s="142"/>
    </row>
    <row r="830" spans="5:7" ht="15.75" customHeight="1">
      <c r="E830" s="141"/>
      <c r="F830" s="142"/>
      <c r="G830" s="142"/>
    </row>
    <row r="831" spans="5:7" ht="15.75" customHeight="1">
      <c r="E831" s="141"/>
      <c r="F831" s="142"/>
      <c r="G831" s="142"/>
    </row>
    <row r="832" spans="5:7" ht="15.75" customHeight="1">
      <c r="E832" s="141"/>
      <c r="F832" s="142"/>
      <c r="G832" s="142"/>
    </row>
    <row r="833" spans="5:7" ht="15.75" customHeight="1">
      <c r="E833" s="141"/>
      <c r="F833" s="142"/>
      <c r="G833" s="142"/>
    </row>
    <row r="834" spans="5:7" ht="15.75" customHeight="1">
      <c r="E834" s="141"/>
      <c r="F834" s="142"/>
      <c r="G834" s="142"/>
    </row>
    <row r="835" spans="5:7" ht="15.75" customHeight="1">
      <c r="E835" s="141"/>
      <c r="F835" s="142"/>
      <c r="G835" s="142"/>
    </row>
    <row r="836" spans="5:7" ht="15.75" customHeight="1">
      <c r="E836" s="141"/>
      <c r="F836" s="142"/>
      <c r="G836" s="142"/>
    </row>
    <row r="837" spans="5:7" ht="15.75" customHeight="1">
      <c r="E837" s="141"/>
      <c r="F837" s="142"/>
      <c r="G837" s="142"/>
    </row>
    <row r="838" spans="5:7" ht="15.75" customHeight="1">
      <c r="E838" s="141"/>
      <c r="F838" s="142"/>
      <c r="G838" s="142"/>
    </row>
    <row r="839" spans="5:7" ht="15.75" customHeight="1">
      <c r="E839" s="141"/>
      <c r="F839" s="142"/>
      <c r="G839" s="142"/>
    </row>
    <row r="840" spans="5:7" ht="15.75" customHeight="1">
      <c r="E840" s="141"/>
      <c r="F840" s="142"/>
      <c r="G840" s="142"/>
    </row>
    <row r="841" spans="5:7" ht="15.75" customHeight="1">
      <c r="E841" s="141"/>
      <c r="F841" s="142"/>
      <c r="G841" s="142"/>
    </row>
    <row r="842" spans="5:7" ht="15.75" customHeight="1">
      <c r="E842" s="141"/>
      <c r="F842" s="142"/>
      <c r="G842" s="142"/>
    </row>
    <row r="843" spans="5:7" ht="15.75" customHeight="1">
      <c r="E843" s="141"/>
      <c r="F843" s="142"/>
      <c r="G843" s="142"/>
    </row>
    <row r="844" spans="5:7" ht="15.75" customHeight="1">
      <c r="E844" s="141"/>
      <c r="F844" s="142"/>
      <c r="G844" s="142"/>
    </row>
    <row r="845" spans="5:7" ht="15.75" customHeight="1">
      <c r="E845" s="141"/>
      <c r="F845" s="142"/>
      <c r="G845" s="142"/>
    </row>
    <row r="846" spans="5:7" ht="15.75" customHeight="1">
      <c r="E846" s="141"/>
      <c r="F846" s="142"/>
      <c r="G846" s="142"/>
    </row>
    <row r="847" spans="5:7" ht="15.75" customHeight="1">
      <c r="E847" s="141"/>
      <c r="F847" s="142"/>
      <c r="G847" s="142"/>
    </row>
    <row r="848" spans="5:7" ht="15.75" customHeight="1">
      <c r="E848" s="141"/>
      <c r="F848" s="142"/>
      <c r="G848" s="142"/>
    </row>
    <row r="849" spans="5:7" ht="15.75" customHeight="1">
      <c r="E849" s="141"/>
      <c r="F849" s="142"/>
      <c r="G849" s="142"/>
    </row>
    <row r="850" spans="5:7" ht="15.75" customHeight="1">
      <c r="E850" s="141"/>
      <c r="F850" s="142"/>
      <c r="G850" s="142"/>
    </row>
    <row r="851" spans="5:7" ht="15.75" customHeight="1">
      <c r="E851" s="141"/>
      <c r="F851" s="142"/>
      <c r="G851" s="142"/>
    </row>
    <row r="852" spans="5:7" ht="15.75" customHeight="1">
      <c r="E852" s="141"/>
      <c r="F852" s="142"/>
      <c r="G852" s="142"/>
    </row>
    <row r="853" spans="5:7" ht="15.75" customHeight="1">
      <c r="E853" s="141"/>
      <c r="F853" s="142"/>
      <c r="G853" s="142"/>
    </row>
    <row r="854" spans="5:7" ht="15.75" customHeight="1">
      <c r="E854" s="141"/>
      <c r="F854" s="142"/>
      <c r="G854" s="142"/>
    </row>
    <row r="855" spans="5:7" ht="15.75" customHeight="1">
      <c r="E855" s="141"/>
      <c r="F855" s="142"/>
      <c r="G855" s="142"/>
    </row>
    <row r="856" spans="5:7" ht="15.75" customHeight="1">
      <c r="E856" s="141"/>
      <c r="F856" s="142"/>
      <c r="G856" s="142"/>
    </row>
    <row r="857" spans="5:7" ht="15.75" customHeight="1">
      <c r="E857" s="141"/>
      <c r="F857" s="142"/>
      <c r="G857" s="142"/>
    </row>
    <row r="858" spans="5:7" ht="15.75" customHeight="1">
      <c r="E858" s="141"/>
      <c r="F858" s="142"/>
      <c r="G858" s="142"/>
    </row>
    <row r="859" spans="5:7" ht="15.75" customHeight="1">
      <c r="E859" s="141"/>
      <c r="F859" s="142"/>
      <c r="G859" s="142"/>
    </row>
    <row r="860" spans="5:7" ht="15.75" customHeight="1">
      <c r="E860" s="141"/>
      <c r="F860" s="142"/>
      <c r="G860" s="142"/>
    </row>
    <row r="861" spans="5:7" ht="15.75" customHeight="1">
      <c r="E861" s="141"/>
      <c r="F861" s="142"/>
      <c r="G861" s="142"/>
    </row>
    <row r="862" spans="5:7" ht="15.75" customHeight="1">
      <c r="E862" s="141"/>
      <c r="F862" s="142"/>
      <c r="G862" s="142"/>
    </row>
    <row r="863" spans="5:7" ht="15.75" customHeight="1">
      <c r="E863" s="141"/>
      <c r="F863" s="142"/>
      <c r="G863" s="142"/>
    </row>
    <row r="864" spans="5:7" ht="15.75" customHeight="1">
      <c r="E864" s="141"/>
      <c r="F864" s="142"/>
      <c r="G864" s="142"/>
    </row>
    <row r="865" spans="5:7" ht="15.75" customHeight="1">
      <c r="E865" s="141"/>
      <c r="F865" s="142"/>
      <c r="G865" s="142"/>
    </row>
    <row r="866" spans="5:7" ht="15.75" customHeight="1">
      <c r="E866" s="141"/>
      <c r="F866" s="142"/>
      <c r="G866" s="142"/>
    </row>
    <row r="867" spans="5:7" ht="15.75" customHeight="1">
      <c r="E867" s="141"/>
      <c r="F867" s="142"/>
      <c r="G867" s="142"/>
    </row>
    <row r="868" spans="5:7" ht="15.75" customHeight="1">
      <c r="E868" s="141"/>
      <c r="F868" s="142"/>
      <c r="G868" s="142"/>
    </row>
    <row r="869" spans="5:7" ht="15.75" customHeight="1">
      <c r="E869" s="141"/>
      <c r="F869" s="142"/>
      <c r="G869" s="142"/>
    </row>
    <row r="870" spans="5:7" ht="15.75" customHeight="1">
      <c r="E870" s="141"/>
      <c r="F870" s="142"/>
      <c r="G870" s="142"/>
    </row>
    <row r="871" spans="5:7" ht="15.75" customHeight="1">
      <c r="E871" s="141"/>
      <c r="F871" s="142"/>
      <c r="G871" s="142"/>
    </row>
    <row r="872" spans="5:7" ht="15.75" customHeight="1">
      <c r="E872" s="141"/>
      <c r="F872" s="142"/>
      <c r="G872" s="142"/>
    </row>
    <row r="873" spans="5:7" ht="15.75" customHeight="1">
      <c r="E873" s="141"/>
      <c r="F873" s="142"/>
      <c r="G873" s="142"/>
    </row>
    <row r="874" spans="5:7" ht="15.75" customHeight="1">
      <c r="E874" s="141"/>
      <c r="F874" s="142"/>
      <c r="G874" s="142"/>
    </row>
    <row r="875" spans="5:7" ht="15.75" customHeight="1">
      <c r="E875" s="141"/>
      <c r="F875" s="142"/>
      <c r="G875" s="142"/>
    </row>
    <row r="876" spans="5:7" ht="15.75" customHeight="1">
      <c r="E876" s="141"/>
      <c r="F876" s="142"/>
      <c r="G876" s="142"/>
    </row>
    <row r="877" spans="5:7" ht="15.75" customHeight="1">
      <c r="E877" s="141"/>
      <c r="F877" s="142"/>
      <c r="G877" s="142"/>
    </row>
    <row r="878" spans="5:7" ht="15.75" customHeight="1">
      <c r="E878" s="141"/>
      <c r="F878" s="142"/>
      <c r="G878" s="142"/>
    </row>
    <row r="879" spans="5:7" ht="15.75" customHeight="1">
      <c r="E879" s="141"/>
      <c r="F879" s="142"/>
      <c r="G879" s="142"/>
    </row>
    <row r="880" spans="5:7" ht="15.75" customHeight="1">
      <c r="E880" s="141"/>
      <c r="F880" s="142"/>
      <c r="G880" s="142"/>
    </row>
    <row r="881" spans="5:7" ht="15.75" customHeight="1">
      <c r="E881" s="141"/>
      <c r="F881" s="142"/>
      <c r="G881" s="142"/>
    </row>
    <row r="882" spans="5:7" ht="15.75" customHeight="1">
      <c r="E882" s="141"/>
      <c r="F882" s="142"/>
      <c r="G882" s="142"/>
    </row>
    <row r="883" spans="5:7" ht="15.75" customHeight="1">
      <c r="E883" s="141"/>
      <c r="F883" s="142"/>
      <c r="G883" s="142"/>
    </row>
    <row r="884" spans="5:7" ht="15.75" customHeight="1">
      <c r="E884" s="141"/>
      <c r="F884" s="142"/>
      <c r="G884" s="142"/>
    </row>
    <row r="885" spans="5:7" ht="15.75" customHeight="1">
      <c r="E885" s="141"/>
      <c r="F885" s="142"/>
      <c r="G885" s="142"/>
    </row>
    <row r="886" spans="5:7" ht="15.75" customHeight="1">
      <c r="E886" s="141"/>
      <c r="F886" s="142"/>
      <c r="G886" s="142"/>
    </row>
    <row r="887" spans="5:7" ht="15.75" customHeight="1">
      <c r="E887" s="141"/>
      <c r="F887" s="142"/>
      <c r="G887" s="142"/>
    </row>
    <row r="888" spans="5:7" ht="15.75" customHeight="1">
      <c r="E888" s="141"/>
      <c r="F888" s="142"/>
      <c r="G888" s="142"/>
    </row>
    <row r="889" spans="5:7" ht="15.75" customHeight="1">
      <c r="E889" s="141"/>
      <c r="F889" s="142"/>
      <c r="G889" s="142"/>
    </row>
    <row r="890" spans="5:7" ht="15.75" customHeight="1">
      <c r="E890" s="141"/>
      <c r="F890" s="142"/>
      <c r="G890" s="142"/>
    </row>
    <row r="891" spans="5:7" ht="15.75" customHeight="1">
      <c r="E891" s="141"/>
      <c r="F891" s="142"/>
      <c r="G891" s="142"/>
    </row>
    <row r="892" spans="5:7" ht="15.75" customHeight="1">
      <c r="E892" s="141"/>
      <c r="F892" s="142"/>
      <c r="G892" s="142"/>
    </row>
    <row r="893" spans="5:7" ht="15.75" customHeight="1">
      <c r="E893" s="141"/>
      <c r="F893" s="142"/>
      <c r="G893" s="142"/>
    </row>
    <row r="894" spans="5:7" ht="15.75" customHeight="1">
      <c r="E894" s="141"/>
      <c r="F894" s="142"/>
      <c r="G894" s="142"/>
    </row>
    <row r="895" spans="5:7" ht="15.75" customHeight="1">
      <c r="E895" s="141"/>
      <c r="F895" s="142"/>
      <c r="G895" s="142"/>
    </row>
    <row r="896" spans="5:7" ht="15.75" customHeight="1">
      <c r="E896" s="141"/>
      <c r="F896" s="142"/>
      <c r="G896" s="142"/>
    </row>
    <row r="897" spans="5:7" ht="15.75" customHeight="1">
      <c r="E897" s="141"/>
      <c r="F897" s="142"/>
      <c r="G897" s="142"/>
    </row>
    <row r="898" spans="5:7" ht="15.75" customHeight="1">
      <c r="E898" s="141"/>
      <c r="F898" s="142"/>
      <c r="G898" s="142"/>
    </row>
    <row r="899" spans="5:7" ht="15.75" customHeight="1">
      <c r="E899" s="141"/>
      <c r="F899" s="142"/>
      <c r="G899" s="142"/>
    </row>
    <row r="900" spans="5:7" ht="15.75" customHeight="1">
      <c r="E900" s="141"/>
      <c r="F900" s="142"/>
      <c r="G900" s="142"/>
    </row>
    <row r="901" spans="5:7" ht="15.75" customHeight="1">
      <c r="E901" s="141"/>
      <c r="F901" s="142"/>
      <c r="G901" s="142"/>
    </row>
    <row r="902" spans="5:7" ht="15.75" customHeight="1">
      <c r="E902" s="141"/>
      <c r="F902" s="142"/>
      <c r="G902" s="142"/>
    </row>
    <row r="903" spans="5:7" ht="15.75" customHeight="1">
      <c r="E903" s="141"/>
      <c r="F903" s="142"/>
      <c r="G903" s="142"/>
    </row>
    <row r="904" spans="5:7" ht="15.75" customHeight="1">
      <c r="E904" s="141"/>
      <c r="F904" s="142"/>
      <c r="G904" s="142"/>
    </row>
    <row r="905" spans="5:7" ht="15.75" customHeight="1">
      <c r="E905" s="141"/>
      <c r="F905" s="142"/>
      <c r="G905" s="142"/>
    </row>
    <row r="906" spans="5:7" ht="15.75" customHeight="1">
      <c r="E906" s="141"/>
      <c r="F906" s="142"/>
      <c r="G906" s="142"/>
    </row>
    <row r="907" spans="5:7" ht="15.75" customHeight="1">
      <c r="E907" s="141"/>
      <c r="F907" s="142"/>
      <c r="G907" s="142"/>
    </row>
    <row r="908" spans="5:7" ht="15.75" customHeight="1">
      <c r="E908" s="141"/>
      <c r="F908" s="142"/>
      <c r="G908" s="142"/>
    </row>
    <row r="909" spans="5:7" ht="15.75" customHeight="1">
      <c r="E909" s="141"/>
      <c r="F909" s="142"/>
      <c r="G909" s="142"/>
    </row>
    <row r="910" spans="5:7" ht="15.75" customHeight="1">
      <c r="E910" s="141"/>
      <c r="F910" s="142"/>
      <c r="G910" s="142"/>
    </row>
    <row r="911" spans="5:7" ht="15.75" customHeight="1">
      <c r="E911" s="141"/>
      <c r="F911" s="142"/>
      <c r="G911" s="142"/>
    </row>
    <row r="912" spans="5:7" ht="15.75" customHeight="1">
      <c r="E912" s="141"/>
      <c r="F912" s="142"/>
      <c r="G912" s="142"/>
    </row>
    <row r="913" spans="5:7" ht="15.75" customHeight="1">
      <c r="E913" s="141"/>
      <c r="F913" s="142"/>
      <c r="G913" s="142"/>
    </row>
    <row r="914" spans="5:7" ht="15.75" customHeight="1">
      <c r="E914" s="141"/>
      <c r="F914" s="142"/>
      <c r="G914" s="142"/>
    </row>
    <row r="915" spans="5:7" ht="15.75" customHeight="1">
      <c r="E915" s="141"/>
      <c r="F915" s="142"/>
      <c r="G915" s="142"/>
    </row>
    <row r="916" spans="5:7" ht="15.75" customHeight="1">
      <c r="E916" s="141"/>
      <c r="F916" s="142"/>
      <c r="G916" s="142"/>
    </row>
    <row r="917" spans="5:7" ht="15.75" customHeight="1">
      <c r="E917" s="141"/>
      <c r="F917" s="142"/>
      <c r="G917" s="142"/>
    </row>
    <row r="918" spans="5:7" ht="15.75" customHeight="1">
      <c r="E918" s="141"/>
      <c r="F918" s="142"/>
      <c r="G918" s="142"/>
    </row>
    <row r="919" spans="5:7" ht="15.75" customHeight="1">
      <c r="E919" s="141"/>
      <c r="F919" s="142"/>
      <c r="G919" s="142"/>
    </row>
    <row r="920" spans="5:7" ht="15.75" customHeight="1">
      <c r="E920" s="141"/>
      <c r="F920" s="142"/>
      <c r="G920" s="142"/>
    </row>
    <row r="921" spans="5:7" ht="15.75" customHeight="1">
      <c r="E921" s="141"/>
      <c r="F921" s="142"/>
      <c r="G921" s="142"/>
    </row>
    <row r="922" spans="5:7" ht="15.75" customHeight="1">
      <c r="E922" s="141"/>
      <c r="F922" s="142"/>
      <c r="G922" s="142"/>
    </row>
    <row r="923" spans="5:7" ht="15.75" customHeight="1">
      <c r="E923" s="141"/>
      <c r="F923" s="142"/>
      <c r="G923" s="142"/>
    </row>
    <row r="924" spans="5:7" ht="15.75" customHeight="1">
      <c r="E924" s="141"/>
      <c r="F924" s="142"/>
      <c r="G924" s="142"/>
    </row>
    <row r="925" spans="5:7" ht="15.75" customHeight="1">
      <c r="E925" s="141"/>
      <c r="F925" s="142"/>
      <c r="G925" s="142"/>
    </row>
    <row r="926" spans="5:7" ht="15.75" customHeight="1">
      <c r="E926" s="141"/>
      <c r="F926" s="142"/>
      <c r="G926" s="142"/>
    </row>
    <row r="927" spans="5:7" ht="15.75" customHeight="1">
      <c r="E927" s="141"/>
      <c r="F927" s="142"/>
      <c r="G927" s="142"/>
    </row>
    <row r="928" spans="5:7" ht="15.75" customHeight="1">
      <c r="E928" s="141"/>
      <c r="F928" s="142"/>
      <c r="G928" s="142"/>
    </row>
    <row r="929" spans="5:7" ht="15.75" customHeight="1">
      <c r="E929" s="141"/>
      <c r="F929" s="142"/>
      <c r="G929" s="142"/>
    </row>
    <row r="930" spans="5:7" ht="15.75" customHeight="1">
      <c r="E930" s="141"/>
      <c r="F930" s="142"/>
      <c r="G930" s="142"/>
    </row>
    <row r="931" spans="5:7" ht="15.75" customHeight="1">
      <c r="E931" s="141"/>
      <c r="F931" s="142"/>
      <c r="G931" s="142"/>
    </row>
    <row r="932" spans="5:7" ht="15.75" customHeight="1">
      <c r="E932" s="141"/>
      <c r="F932" s="142"/>
      <c r="G932" s="142"/>
    </row>
    <row r="933" spans="5:7" ht="15.75" customHeight="1">
      <c r="E933" s="141"/>
      <c r="F933" s="142"/>
      <c r="G933" s="142"/>
    </row>
    <row r="934" spans="5:7" ht="15.75" customHeight="1">
      <c r="E934" s="141"/>
      <c r="F934" s="142"/>
      <c r="G934" s="142"/>
    </row>
    <row r="935" spans="5:7" ht="15.75" customHeight="1">
      <c r="E935" s="141"/>
      <c r="F935" s="142"/>
      <c r="G935" s="142"/>
    </row>
    <row r="936" spans="5:7" ht="15.75" customHeight="1">
      <c r="E936" s="141"/>
      <c r="F936" s="142"/>
      <c r="G936" s="142"/>
    </row>
    <row r="937" spans="5:7" ht="15.75" customHeight="1">
      <c r="E937" s="141"/>
      <c r="F937" s="142"/>
      <c r="G937" s="142"/>
    </row>
    <row r="938" spans="5:7" ht="15.75" customHeight="1">
      <c r="E938" s="141"/>
      <c r="F938" s="142"/>
      <c r="G938" s="142"/>
    </row>
    <row r="939" spans="5:7" ht="15.75" customHeight="1">
      <c r="E939" s="141"/>
      <c r="F939" s="142"/>
      <c r="G939" s="142"/>
    </row>
    <row r="940" spans="5:7" ht="15.75" customHeight="1">
      <c r="E940" s="141"/>
      <c r="F940" s="142"/>
      <c r="G940" s="142"/>
    </row>
    <row r="941" spans="5:7" ht="15.75" customHeight="1">
      <c r="E941" s="141"/>
      <c r="F941" s="142"/>
      <c r="G941" s="142"/>
    </row>
    <row r="942" spans="5:7" ht="15.75" customHeight="1">
      <c r="E942" s="141"/>
      <c r="F942" s="142"/>
      <c r="G942" s="142"/>
    </row>
    <row r="943" spans="5:7" ht="15.75" customHeight="1">
      <c r="E943" s="141"/>
      <c r="F943" s="142"/>
      <c r="G943" s="142"/>
    </row>
    <row r="944" spans="5:7" ht="15.75" customHeight="1">
      <c r="E944" s="141"/>
      <c r="F944" s="142"/>
      <c r="G944" s="142"/>
    </row>
    <row r="945" spans="5:7" ht="15.75" customHeight="1">
      <c r="E945" s="141"/>
      <c r="F945" s="142"/>
      <c r="G945" s="142"/>
    </row>
    <row r="946" spans="5:7" ht="15.75" customHeight="1">
      <c r="E946" s="141"/>
      <c r="F946" s="142"/>
      <c r="G946" s="142"/>
    </row>
    <row r="947" spans="5:7" ht="15.75" customHeight="1">
      <c r="E947" s="141"/>
      <c r="F947" s="142"/>
      <c r="G947" s="142"/>
    </row>
    <row r="948" spans="5:7" ht="15.75" customHeight="1">
      <c r="E948" s="141"/>
      <c r="F948" s="142"/>
      <c r="G948" s="142"/>
    </row>
    <row r="949" spans="5:7" ht="15.75" customHeight="1">
      <c r="E949" s="141"/>
      <c r="F949" s="142"/>
      <c r="G949" s="142"/>
    </row>
    <row r="950" spans="5:7" ht="15.75" customHeight="1">
      <c r="E950" s="141"/>
      <c r="F950" s="142"/>
      <c r="G950" s="142"/>
    </row>
    <row r="951" spans="5:7" ht="15.75" customHeight="1">
      <c r="E951" s="141"/>
      <c r="F951" s="142"/>
      <c r="G951" s="142"/>
    </row>
    <row r="952" spans="5:7" ht="15.75" customHeight="1">
      <c r="E952" s="141"/>
      <c r="F952" s="142"/>
      <c r="G952" s="142"/>
    </row>
    <row r="953" spans="5:7" ht="15.75" customHeight="1">
      <c r="E953" s="141"/>
      <c r="F953" s="142"/>
      <c r="G953" s="142"/>
    </row>
    <row r="954" spans="5:7" ht="15.75" customHeight="1">
      <c r="E954" s="141"/>
      <c r="F954" s="142"/>
      <c r="G954" s="142"/>
    </row>
    <row r="955" spans="5:7" ht="15.75" customHeight="1">
      <c r="E955" s="141"/>
      <c r="F955" s="142"/>
      <c r="G955" s="142"/>
    </row>
    <row r="956" spans="5:7" ht="15.75" customHeight="1">
      <c r="E956" s="141"/>
      <c r="F956" s="142"/>
      <c r="G956" s="142"/>
    </row>
    <row r="957" spans="5:7" ht="15.75" customHeight="1">
      <c r="E957" s="141"/>
      <c r="F957" s="142"/>
      <c r="G957" s="142"/>
    </row>
    <row r="958" spans="5:7" ht="15.75" customHeight="1">
      <c r="E958" s="141"/>
      <c r="F958" s="142"/>
      <c r="G958" s="142"/>
    </row>
    <row r="959" spans="5:7" ht="15.75" customHeight="1">
      <c r="E959" s="141"/>
      <c r="F959" s="142"/>
      <c r="G959" s="142"/>
    </row>
    <row r="960" spans="5:7" ht="15.75" customHeight="1">
      <c r="E960" s="141"/>
      <c r="F960" s="142"/>
      <c r="G960" s="142"/>
    </row>
    <row r="961" spans="5:7" ht="15.75" customHeight="1">
      <c r="E961" s="141"/>
      <c r="F961" s="142"/>
      <c r="G961" s="142"/>
    </row>
    <row r="962" spans="5:7" ht="15.75" customHeight="1">
      <c r="E962" s="141"/>
      <c r="F962" s="142"/>
      <c r="G962" s="142"/>
    </row>
    <row r="963" spans="5:7" ht="15.75" customHeight="1">
      <c r="E963" s="141"/>
      <c r="F963" s="142"/>
      <c r="G963" s="142"/>
    </row>
    <row r="964" spans="5:7" ht="15.75" customHeight="1">
      <c r="E964" s="141"/>
      <c r="F964" s="142"/>
      <c r="G964" s="142"/>
    </row>
    <row r="965" spans="5:7" ht="15.75" customHeight="1">
      <c r="E965" s="141"/>
      <c r="F965" s="142"/>
      <c r="G965" s="142"/>
    </row>
    <row r="966" spans="5:7" ht="15.75" customHeight="1">
      <c r="E966" s="141"/>
      <c r="F966" s="142"/>
      <c r="G966" s="142"/>
    </row>
    <row r="967" spans="5:7" ht="15.75" customHeight="1">
      <c r="E967" s="141"/>
      <c r="F967" s="142"/>
      <c r="G967" s="142"/>
    </row>
    <row r="968" spans="5:7" ht="15.75" customHeight="1">
      <c r="E968" s="141"/>
      <c r="F968" s="142"/>
      <c r="G968" s="142"/>
    </row>
    <row r="969" spans="5:7" ht="15.75" customHeight="1">
      <c r="E969" s="141"/>
      <c r="F969" s="142"/>
      <c r="G969" s="142"/>
    </row>
    <row r="970" spans="5:7" ht="15.75" customHeight="1">
      <c r="E970" s="141"/>
      <c r="F970" s="142"/>
      <c r="G970" s="142"/>
    </row>
    <row r="971" spans="5:7" ht="15.75" customHeight="1">
      <c r="E971" s="141"/>
      <c r="F971" s="142"/>
      <c r="G971" s="142"/>
    </row>
    <row r="972" spans="5:7" ht="15.75" customHeight="1">
      <c r="E972" s="141"/>
      <c r="F972" s="142"/>
      <c r="G972" s="142"/>
    </row>
    <row r="973" spans="5:7" ht="15.75" customHeight="1">
      <c r="E973" s="141"/>
      <c r="F973" s="142"/>
      <c r="G973" s="142"/>
    </row>
    <row r="974" spans="5:7" ht="15.75" customHeight="1">
      <c r="E974" s="141"/>
      <c r="F974" s="142"/>
      <c r="G974" s="142"/>
    </row>
    <row r="975" spans="5:7" ht="15.75" customHeight="1">
      <c r="E975" s="141"/>
      <c r="F975" s="142"/>
      <c r="G975" s="142"/>
    </row>
    <row r="976" spans="5:7" ht="15.75" customHeight="1">
      <c r="E976" s="141"/>
      <c r="F976" s="142"/>
      <c r="G976" s="142"/>
    </row>
    <row r="977" spans="5:7" ht="15.75" customHeight="1">
      <c r="E977" s="141"/>
      <c r="F977" s="142"/>
      <c r="G977" s="142"/>
    </row>
    <row r="978" spans="5:7" ht="15.75" customHeight="1">
      <c r="E978" s="141"/>
      <c r="F978" s="142"/>
      <c r="G978" s="142"/>
    </row>
    <row r="979" spans="5:7" ht="15.75" customHeight="1">
      <c r="E979" s="141"/>
      <c r="F979" s="142"/>
      <c r="G979" s="142"/>
    </row>
    <row r="980" spans="5:7" ht="15.75" customHeight="1">
      <c r="E980" s="141"/>
      <c r="F980" s="142"/>
      <c r="G980" s="142"/>
    </row>
    <row r="981" spans="5:7" ht="15.75" customHeight="1">
      <c r="E981" s="141"/>
      <c r="F981" s="142"/>
      <c r="G981" s="142"/>
    </row>
    <row r="982" spans="5:7" ht="15.75" customHeight="1">
      <c r="E982" s="141"/>
      <c r="F982" s="142"/>
      <c r="G982" s="142"/>
    </row>
    <row r="983" spans="5:7" ht="15.75" customHeight="1">
      <c r="E983" s="141"/>
      <c r="F983" s="142"/>
      <c r="G983" s="142"/>
    </row>
    <row r="984" spans="5:7" ht="15.75" customHeight="1">
      <c r="E984" s="141"/>
      <c r="F984" s="142"/>
      <c r="G984" s="142"/>
    </row>
    <row r="985" spans="5:7" ht="15.75" customHeight="1">
      <c r="E985" s="141"/>
      <c r="F985" s="142"/>
      <c r="G985" s="142"/>
    </row>
    <row r="986" spans="5:7" ht="15.75" customHeight="1">
      <c r="E986" s="141"/>
      <c r="F986" s="142"/>
      <c r="G986" s="142"/>
    </row>
    <row r="987" spans="5:7" ht="15.75" customHeight="1">
      <c r="E987" s="141"/>
      <c r="F987" s="142"/>
      <c r="G987" s="142"/>
    </row>
    <row r="988" spans="5:7" ht="15.75" customHeight="1">
      <c r="E988" s="141"/>
      <c r="F988" s="142"/>
      <c r="G988" s="142"/>
    </row>
    <row r="989" spans="5:7" ht="15.75" customHeight="1">
      <c r="E989" s="141"/>
      <c r="F989" s="142"/>
      <c r="G989" s="142"/>
    </row>
    <row r="990" spans="5:7" ht="15.75" customHeight="1">
      <c r="E990" s="141"/>
      <c r="F990" s="142"/>
      <c r="G990" s="142"/>
    </row>
    <row r="991" spans="5:7" ht="15.75" customHeight="1">
      <c r="E991" s="141"/>
      <c r="F991" s="142"/>
      <c r="G991" s="142"/>
    </row>
    <row r="992" spans="5:7" ht="15.75" customHeight="1">
      <c r="E992" s="141"/>
      <c r="F992" s="142"/>
      <c r="G992" s="142"/>
    </row>
    <row r="993" spans="5:7" ht="15.75" customHeight="1">
      <c r="E993" s="141"/>
      <c r="F993" s="142"/>
      <c r="G993" s="142"/>
    </row>
    <row r="994" spans="5:7" ht="15.75" customHeight="1">
      <c r="E994" s="141"/>
      <c r="F994" s="142"/>
      <c r="G994" s="142"/>
    </row>
    <row r="995" spans="5:7" ht="15.75" customHeight="1">
      <c r="E995" s="141"/>
      <c r="F995" s="142"/>
      <c r="G995" s="142"/>
    </row>
    <row r="996" spans="5:7" ht="15.75" customHeight="1">
      <c r="E996" s="141"/>
      <c r="F996" s="142"/>
      <c r="G996" s="142"/>
    </row>
    <row r="997" spans="5:7" ht="15.75" customHeight="1">
      <c r="E997" s="141"/>
      <c r="F997" s="142"/>
      <c r="G997" s="142"/>
    </row>
    <row r="998" spans="5:7" ht="15.75" customHeight="1">
      <c r="E998" s="141"/>
      <c r="F998" s="142"/>
      <c r="G998" s="142"/>
    </row>
    <row r="999" spans="5:7" ht="15.75" customHeight="1">
      <c r="E999" s="141"/>
      <c r="F999" s="142"/>
      <c r="G999" s="142"/>
    </row>
    <row r="1000" spans="5:7" ht="15.75" customHeight="1">
      <c r="E1000" s="141"/>
      <c r="F1000" s="142"/>
      <c r="G1000" s="142"/>
    </row>
  </sheetData>
  <mergeCells count="2">
    <mergeCell ref="E1:F1"/>
    <mergeCell ref="H1:I1"/>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C1" workbookViewId="0">
      <selection activeCell="O9" sqref="O9"/>
    </sheetView>
  </sheetViews>
  <sheetFormatPr baseColWidth="10" defaultColWidth="14.5" defaultRowHeight="15" customHeight="1"/>
  <cols>
    <col min="1" max="1" width="10" customWidth="1"/>
    <col min="2" max="2" width="30.83203125" customWidth="1"/>
    <col min="3" max="3" width="31.33203125" customWidth="1"/>
    <col min="4" max="4" width="25" customWidth="1"/>
    <col min="5" max="5" width="18.1640625" customWidth="1"/>
    <col min="6" max="6" width="10.33203125" customWidth="1"/>
    <col min="7" max="7" width="11" customWidth="1"/>
    <col min="8" max="8" width="17.1640625" customWidth="1"/>
    <col min="9" max="9" width="24.5" customWidth="1"/>
    <col min="10" max="10" width="29" customWidth="1"/>
    <col min="11" max="11" width="19.5" customWidth="1"/>
    <col min="12" max="12" width="11.1640625" customWidth="1"/>
    <col min="13" max="13" width="9.6640625" customWidth="1"/>
    <col min="14" max="14" width="10" customWidth="1"/>
    <col min="15" max="15" width="36.1640625" style="254" customWidth="1"/>
    <col min="16" max="26" width="8.83203125" customWidth="1"/>
  </cols>
  <sheetData>
    <row r="1" spans="1:26" ht="42" customHeight="1" thickBot="1">
      <c r="A1" s="133" t="s">
        <v>110</v>
      </c>
      <c r="B1" s="135">
        <f>SUM(N3:N31)</f>
        <v>3006.7</v>
      </c>
      <c r="C1" s="143" t="s">
        <v>111</v>
      </c>
    </row>
    <row r="2" spans="1:26" ht="16">
      <c r="A2" s="144" t="s">
        <v>95</v>
      </c>
      <c r="B2" s="144" t="s">
        <v>112</v>
      </c>
      <c r="C2" s="144" t="s">
        <v>113</v>
      </c>
      <c r="D2" s="144" t="s">
        <v>114</v>
      </c>
      <c r="E2" s="144" t="s">
        <v>115</v>
      </c>
      <c r="F2" s="144" t="s">
        <v>116</v>
      </c>
      <c r="G2" s="144" t="s">
        <v>117</v>
      </c>
      <c r="H2" s="144" t="s">
        <v>118</v>
      </c>
      <c r="I2" s="144" t="s">
        <v>119</v>
      </c>
      <c r="J2" s="144" t="s">
        <v>120</v>
      </c>
      <c r="K2" s="144" t="s">
        <v>121</v>
      </c>
      <c r="L2" s="144" t="s">
        <v>122</v>
      </c>
      <c r="M2" s="144" t="s">
        <v>123</v>
      </c>
      <c r="N2" s="144" t="s">
        <v>124</v>
      </c>
      <c r="O2" s="256" t="s">
        <v>215</v>
      </c>
      <c r="P2" s="145"/>
      <c r="Q2" s="145"/>
      <c r="R2" s="145"/>
      <c r="S2" s="145"/>
      <c r="T2" s="145"/>
      <c r="U2" s="145"/>
      <c r="V2" s="145"/>
      <c r="W2" s="145"/>
      <c r="X2" s="145"/>
      <c r="Y2" s="145"/>
      <c r="Z2" s="145"/>
    </row>
    <row r="3" spans="1:26">
      <c r="A3" s="139">
        <v>1</v>
      </c>
      <c r="B3" s="139" t="s">
        <v>125</v>
      </c>
      <c r="C3" s="139" t="s">
        <v>126</v>
      </c>
      <c r="D3" s="139" t="s">
        <v>103</v>
      </c>
      <c r="E3" s="139" t="s">
        <v>127</v>
      </c>
      <c r="F3" s="142">
        <v>889</v>
      </c>
      <c r="G3" s="142">
        <v>200</v>
      </c>
      <c r="H3" s="142">
        <v>15</v>
      </c>
      <c r="I3" s="142">
        <v>0</v>
      </c>
      <c r="K3" s="139" t="s">
        <v>128</v>
      </c>
      <c r="L3" s="142">
        <f t="shared" ref="L3:L4" si="0">78*0.575</f>
        <v>44.849999999999994</v>
      </c>
      <c r="M3" s="142">
        <v>124</v>
      </c>
      <c r="N3" s="142">
        <f t="shared" ref="N3:N257" si="1">SUM(F3,G3,H3,I3,L3,M3)</f>
        <v>1272.8499999999999</v>
      </c>
    </row>
    <row r="4" spans="1:26">
      <c r="A4" s="139">
        <v>4</v>
      </c>
      <c r="B4" s="139" t="s">
        <v>129</v>
      </c>
      <c r="C4" s="139" t="s">
        <v>126</v>
      </c>
      <c r="D4" s="139" t="s">
        <v>103</v>
      </c>
      <c r="E4" s="139" t="s">
        <v>130</v>
      </c>
      <c r="F4" s="142">
        <v>700</v>
      </c>
      <c r="G4" s="142">
        <v>500</v>
      </c>
      <c r="H4" s="142">
        <v>15</v>
      </c>
      <c r="I4" s="142">
        <v>350</v>
      </c>
      <c r="J4" s="139" t="s">
        <v>131</v>
      </c>
      <c r="K4" s="139" t="s">
        <v>128</v>
      </c>
      <c r="L4" s="142">
        <f t="shared" si="0"/>
        <v>44.849999999999994</v>
      </c>
      <c r="M4" s="142">
        <v>124</v>
      </c>
      <c r="N4" s="142">
        <f t="shared" si="1"/>
        <v>1733.85</v>
      </c>
    </row>
    <row r="5" spans="1:26">
      <c r="F5" s="142"/>
      <c r="G5" s="142"/>
      <c r="H5" s="142"/>
      <c r="I5" s="142"/>
      <c r="L5" s="142"/>
      <c r="M5" s="142"/>
      <c r="N5" s="142">
        <f t="shared" si="1"/>
        <v>0</v>
      </c>
    </row>
    <row r="6" spans="1:26">
      <c r="F6" s="142"/>
      <c r="G6" s="142"/>
      <c r="H6" s="142"/>
      <c r="I6" s="142"/>
      <c r="L6" s="142"/>
      <c r="M6" s="142"/>
      <c r="N6" s="142">
        <f t="shared" si="1"/>
        <v>0</v>
      </c>
    </row>
    <row r="7" spans="1:26">
      <c r="F7" s="142"/>
      <c r="G7" s="142"/>
      <c r="H7" s="142"/>
      <c r="I7" s="142"/>
      <c r="L7" s="142"/>
      <c r="M7" s="142"/>
      <c r="N7" s="142">
        <f t="shared" si="1"/>
        <v>0</v>
      </c>
    </row>
    <row r="8" spans="1:26">
      <c r="F8" s="142"/>
      <c r="G8" s="142"/>
      <c r="H8" s="142"/>
      <c r="I8" s="142"/>
      <c r="L8" s="142"/>
      <c r="M8" s="142"/>
      <c r="N8" s="142">
        <f t="shared" si="1"/>
        <v>0</v>
      </c>
    </row>
    <row r="9" spans="1:26">
      <c r="F9" s="142"/>
      <c r="G9" s="142"/>
      <c r="H9" s="142"/>
      <c r="I9" s="142"/>
      <c r="L9" s="142"/>
      <c r="M9" s="142"/>
      <c r="N9" s="142">
        <f t="shared" si="1"/>
        <v>0</v>
      </c>
    </row>
    <row r="10" spans="1:26">
      <c r="F10" s="142"/>
      <c r="G10" s="142"/>
      <c r="H10" s="142"/>
      <c r="I10" s="142"/>
      <c r="L10" s="142"/>
      <c r="M10" s="142"/>
      <c r="N10" s="142">
        <f t="shared" si="1"/>
        <v>0</v>
      </c>
    </row>
    <row r="11" spans="1:26">
      <c r="F11" s="142"/>
      <c r="G11" s="142"/>
      <c r="H11" s="142"/>
      <c r="I11" s="142"/>
      <c r="L11" s="142"/>
      <c r="M11" s="142"/>
      <c r="N11" s="142">
        <f t="shared" si="1"/>
        <v>0</v>
      </c>
    </row>
    <row r="12" spans="1:26">
      <c r="F12" s="142"/>
      <c r="G12" s="142"/>
      <c r="H12" s="142"/>
      <c r="I12" s="142"/>
      <c r="L12" s="142"/>
      <c r="M12" s="142"/>
      <c r="N12" s="142">
        <f t="shared" si="1"/>
        <v>0</v>
      </c>
    </row>
    <row r="13" spans="1:26">
      <c r="F13" s="142"/>
      <c r="G13" s="142"/>
      <c r="H13" s="142"/>
      <c r="I13" s="142"/>
      <c r="L13" s="142"/>
      <c r="M13" s="142"/>
      <c r="N13" s="142">
        <f t="shared" si="1"/>
        <v>0</v>
      </c>
    </row>
    <row r="14" spans="1:26">
      <c r="F14" s="142"/>
      <c r="G14" s="142"/>
      <c r="H14" s="142"/>
      <c r="I14" s="142"/>
      <c r="L14" s="142"/>
      <c r="M14" s="142"/>
      <c r="N14" s="142">
        <f t="shared" si="1"/>
        <v>0</v>
      </c>
    </row>
    <row r="15" spans="1:26">
      <c r="F15" s="142"/>
      <c r="G15" s="142"/>
      <c r="H15" s="142"/>
      <c r="I15" s="142"/>
      <c r="L15" s="142"/>
      <c r="M15" s="142"/>
      <c r="N15" s="142">
        <f t="shared" si="1"/>
        <v>0</v>
      </c>
    </row>
    <row r="16" spans="1:26">
      <c r="F16" s="142"/>
      <c r="G16" s="142"/>
      <c r="H16" s="142"/>
      <c r="I16" s="142"/>
      <c r="L16" s="142"/>
      <c r="M16" s="142"/>
      <c r="N16" s="142">
        <f t="shared" si="1"/>
        <v>0</v>
      </c>
    </row>
    <row r="17" spans="6:14">
      <c r="F17" s="142"/>
      <c r="G17" s="142"/>
      <c r="H17" s="142"/>
      <c r="I17" s="142"/>
      <c r="L17" s="142"/>
      <c r="M17" s="142"/>
      <c r="N17" s="142">
        <f t="shared" si="1"/>
        <v>0</v>
      </c>
    </row>
    <row r="18" spans="6:14">
      <c r="F18" s="142"/>
      <c r="G18" s="142"/>
      <c r="H18" s="142"/>
      <c r="I18" s="142"/>
      <c r="L18" s="142"/>
      <c r="M18" s="142"/>
      <c r="N18" s="142">
        <f t="shared" si="1"/>
        <v>0</v>
      </c>
    </row>
    <row r="19" spans="6:14">
      <c r="F19" s="142"/>
      <c r="G19" s="142"/>
      <c r="H19" s="142"/>
      <c r="I19" s="142"/>
      <c r="L19" s="142"/>
      <c r="M19" s="142"/>
      <c r="N19" s="142">
        <f t="shared" si="1"/>
        <v>0</v>
      </c>
    </row>
    <row r="20" spans="6:14">
      <c r="F20" s="142"/>
      <c r="G20" s="142"/>
      <c r="H20" s="142"/>
      <c r="I20" s="142"/>
      <c r="L20" s="142"/>
      <c r="M20" s="142"/>
      <c r="N20" s="142">
        <f t="shared" si="1"/>
        <v>0</v>
      </c>
    </row>
    <row r="21" spans="6:14" ht="15.75" customHeight="1">
      <c r="F21" s="142"/>
      <c r="G21" s="142"/>
      <c r="H21" s="142"/>
      <c r="I21" s="142"/>
      <c r="L21" s="142"/>
      <c r="M21" s="142"/>
      <c r="N21" s="142">
        <f t="shared" si="1"/>
        <v>0</v>
      </c>
    </row>
    <row r="22" spans="6:14" ht="15.75" customHeight="1">
      <c r="F22" s="142"/>
      <c r="G22" s="142"/>
      <c r="H22" s="142"/>
      <c r="I22" s="142"/>
      <c r="L22" s="142"/>
      <c r="M22" s="142"/>
      <c r="N22" s="142">
        <f t="shared" si="1"/>
        <v>0</v>
      </c>
    </row>
    <row r="23" spans="6:14" ht="15.75" customHeight="1">
      <c r="F23" s="142"/>
      <c r="G23" s="142"/>
      <c r="H23" s="142"/>
      <c r="I23" s="142"/>
      <c r="L23" s="142"/>
      <c r="M23" s="142"/>
      <c r="N23" s="142">
        <f t="shared" si="1"/>
        <v>0</v>
      </c>
    </row>
    <row r="24" spans="6:14" ht="15.75" customHeight="1">
      <c r="F24" s="142"/>
      <c r="G24" s="142"/>
      <c r="H24" s="142"/>
      <c r="I24" s="142"/>
      <c r="L24" s="142"/>
      <c r="M24" s="142"/>
      <c r="N24" s="142">
        <f t="shared" si="1"/>
        <v>0</v>
      </c>
    </row>
    <row r="25" spans="6:14" ht="15.75" customHeight="1">
      <c r="F25" s="142"/>
      <c r="G25" s="142"/>
      <c r="H25" s="142"/>
      <c r="I25" s="142"/>
      <c r="L25" s="142"/>
      <c r="M25" s="142"/>
      <c r="N25" s="142">
        <f t="shared" si="1"/>
        <v>0</v>
      </c>
    </row>
    <row r="26" spans="6:14" ht="15.75" customHeight="1">
      <c r="F26" s="142"/>
      <c r="G26" s="142"/>
      <c r="H26" s="142"/>
      <c r="I26" s="142"/>
      <c r="L26" s="142"/>
      <c r="M26" s="142"/>
      <c r="N26" s="142">
        <f t="shared" si="1"/>
        <v>0</v>
      </c>
    </row>
    <row r="27" spans="6:14" ht="15.75" customHeight="1">
      <c r="F27" s="142"/>
      <c r="G27" s="142"/>
      <c r="H27" s="142"/>
      <c r="I27" s="142"/>
      <c r="L27" s="142"/>
      <c r="M27" s="142"/>
      <c r="N27" s="142">
        <f t="shared" si="1"/>
        <v>0</v>
      </c>
    </row>
    <row r="28" spans="6:14" ht="15.75" customHeight="1">
      <c r="F28" s="142"/>
      <c r="G28" s="142"/>
      <c r="H28" s="142"/>
      <c r="I28" s="142"/>
      <c r="L28" s="142"/>
      <c r="M28" s="142"/>
      <c r="N28" s="142">
        <f t="shared" si="1"/>
        <v>0</v>
      </c>
    </row>
    <row r="29" spans="6:14" ht="15.75" customHeight="1">
      <c r="F29" s="142"/>
      <c r="G29" s="142"/>
      <c r="H29" s="142"/>
      <c r="I29" s="142"/>
      <c r="L29" s="142"/>
      <c r="M29" s="142"/>
      <c r="N29" s="142">
        <f t="shared" si="1"/>
        <v>0</v>
      </c>
    </row>
    <row r="30" spans="6:14" ht="15.75" customHeight="1">
      <c r="F30" s="142"/>
      <c r="G30" s="142"/>
      <c r="H30" s="142"/>
      <c r="I30" s="142"/>
      <c r="L30" s="142"/>
      <c r="M30" s="142"/>
      <c r="N30" s="142">
        <f t="shared" si="1"/>
        <v>0</v>
      </c>
    </row>
    <row r="31" spans="6:14" ht="15.75" customHeight="1">
      <c r="F31" s="142"/>
      <c r="G31" s="142"/>
      <c r="H31" s="142"/>
      <c r="I31" s="142"/>
      <c r="L31" s="142"/>
      <c r="M31" s="142"/>
      <c r="N31" s="142">
        <f t="shared" si="1"/>
        <v>0</v>
      </c>
    </row>
    <row r="32" spans="6:14" ht="15.75" customHeight="1">
      <c r="F32" s="142"/>
      <c r="G32" s="142"/>
      <c r="H32" s="142"/>
      <c r="I32" s="142"/>
      <c r="L32" s="142"/>
      <c r="M32" s="142"/>
      <c r="N32" s="142">
        <f t="shared" si="1"/>
        <v>0</v>
      </c>
    </row>
    <row r="33" spans="6:14" ht="15.75" customHeight="1">
      <c r="F33" s="142"/>
      <c r="G33" s="142"/>
      <c r="H33" s="142"/>
      <c r="I33" s="142"/>
      <c r="L33" s="142"/>
      <c r="M33" s="142"/>
      <c r="N33" s="142">
        <f t="shared" si="1"/>
        <v>0</v>
      </c>
    </row>
    <row r="34" spans="6:14" ht="15.75" customHeight="1">
      <c r="F34" s="142"/>
      <c r="G34" s="142"/>
      <c r="H34" s="142"/>
      <c r="I34" s="142"/>
      <c r="L34" s="142"/>
      <c r="M34" s="142"/>
      <c r="N34" s="142">
        <f t="shared" si="1"/>
        <v>0</v>
      </c>
    </row>
    <row r="35" spans="6:14" ht="15.75" customHeight="1">
      <c r="F35" s="142"/>
      <c r="G35" s="142"/>
      <c r="H35" s="142"/>
      <c r="I35" s="142"/>
      <c r="L35" s="142"/>
      <c r="M35" s="142"/>
      <c r="N35" s="142">
        <f t="shared" si="1"/>
        <v>0</v>
      </c>
    </row>
    <row r="36" spans="6:14" ht="15.75" customHeight="1">
      <c r="F36" s="142"/>
      <c r="G36" s="142"/>
      <c r="H36" s="142"/>
      <c r="I36" s="142"/>
      <c r="L36" s="142"/>
      <c r="M36" s="142"/>
      <c r="N36" s="142">
        <f t="shared" si="1"/>
        <v>0</v>
      </c>
    </row>
    <row r="37" spans="6:14" ht="15.75" customHeight="1">
      <c r="F37" s="142"/>
      <c r="G37" s="142"/>
      <c r="H37" s="142"/>
      <c r="I37" s="142"/>
      <c r="L37" s="142"/>
      <c r="M37" s="142"/>
      <c r="N37" s="142">
        <f t="shared" si="1"/>
        <v>0</v>
      </c>
    </row>
    <row r="38" spans="6:14" ht="15.75" customHeight="1">
      <c r="F38" s="142"/>
      <c r="G38" s="142"/>
      <c r="H38" s="142"/>
      <c r="I38" s="142"/>
      <c r="L38" s="142"/>
      <c r="M38" s="142"/>
      <c r="N38" s="142">
        <f t="shared" si="1"/>
        <v>0</v>
      </c>
    </row>
    <row r="39" spans="6:14" ht="15.75" customHeight="1">
      <c r="F39" s="142"/>
      <c r="G39" s="142"/>
      <c r="H39" s="142"/>
      <c r="I39" s="142"/>
      <c r="L39" s="142"/>
      <c r="M39" s="142"/>
      <c r="N39" s="142">
        <f t="shared" si="1"/>
        <v>0</v>
      </c>
    </row>
    <row r="40" spans="6:14" ht="15.75" customHeight="1">
      <c r="F40" s="142"/>
      <c r="G40" s="142"/>
      <c r="H40" s="142"/>
      <c r="I40" s="142"/>
      <c r="L40" s="142"/>
      <c r="M40" s="142"/>
      <c r="N40" s="142">
        <f t="shared" si="1"/>
        <v>0</v>
      </c>
    </row>
    <row r="41" spans="6:14" ht="15.75" customHeight="1">
      <c r="F41" s="142"/>
      <c r="G41" s="142"/>
      <c r="H41" s="142"/>
      <c r="I41" s="142"/>
      <c r="L41" s="142"/>
      <c r="M41" s="142"/>
      <c r="N41" s="142">
        <f t="shared" si="1"/>
        <v>0</v>
      </c>
    </row>
    <row r="42" spans="6:14" ht="15.75" customHeight="1">
      <c r="F42" s="142"/>
      <c r="G42" s="142"/>
      <c r="H42" s="142"/>
      <c r="I42" s="142"/>
      <c r="L42" s="142"/>
      <c r="M42" s="142"/>
      <c r="N42" s="142">
        <f t="shared" si="1"/>
        <v>0</v>
      </c>
    </row>
    <row r="43" spans="6:14" ht="15.75" customHeight="1">
      <c r="F43" s="142"/>
      <c r="G43" s="142"/>
      <c r="H43" s="142"/>
      <c r="I43" s="142"/>
      <c r="L43" s="142"/>
      <c r="M43" s="142"/>
      <c r="N43" s="142">
        <f t="shared" si="1"/>
        <v>0</v>
      </c>
    </row>
    <row r="44" spans="6:14" ht="15.75" customHeight="1">
      <c r="F44" s="142"/>
      <c r="G44" s="142"/>
      <c r="H44" s="142"/>
      <c r="I44" s="142"/>
      <c r="L44" s="142"/>
      <c r="M44" s="142"/>
      <c r="N44" s="142">
        <f t="shared" si="1"/>
        <v>0</v>
      </c>
    </row>
    <row r="45" spans="6:14" ht="15.75" customHeight="1">
      <c r="F45" s="142"/>
      <c r="G45" s="142"/>
      <c r="H45" s="142"/>
      <c r="I45" s="142"/>
      <c r="L45" s="142"/>
      <c r="M45" s="142"/>
      <c r="N45" s="142">
        <f t="shared" si="1"/>
        <v>0</v>
      </c>
    </row>
    <row r="46" spans="6:14" ht="15.75" customHeight="1">
      <c r="F46" s="142"/>
      <c r="G46" s="142"/>
      <c r="H46" s="142"/>
      <c r="I46" s="142"/>
      <c r="L46" s="142"/>
      <c r="M46" s="142"/>
      <c r="N46" s="142">
        <f t="shared" si="1"/>
        <v>0</v>
      </c>
    </row>
    <row r="47" spans="6:14" ht="15.75" customHeight="1">
      <c r="F47" s="142"/>
      <c r="G47" s="142"/>
      <c r="H47" s="142"/>
      <c r="I47" s="142"/>
      <c r="L47" s="142"/>
      <c r="M47" s="142"/>
      <c r="N47" s="142">
        <f t="shared" si="1"/>
        <v>0</v>
      </c>
    </row>
    <row r="48" spans="6:14" ht="15.75" customHeight="1">
      <c r="F48" s="142"/>
      <c r="G48" s="142"/>
      <c r="H48" s="142"/>
      <c r="I48" s="142"/>
      <c r="L48" s="142"/>
      <c r="M48" s="142"/>
      <c r="N48" s="142">
        <f t="shared" si="1"/>
        <v>0</v>
      </c>
    </row>
    <row r="49" spans="6:14" ht="15.75" customHeight="1">
      <c r="F49" s="142"/>
      <c r="G49" s="142"/>
      <c r="H49" s="142"/>
      <c r="I49" s="142"/>
      <c r="L49" s="142"/>
      <c r="M49" s="142"/>
      <c r="N49" s="142">
        <f t="shared" si="1"/>
        <v>0</v>
      </c>
    </row>
    <row r="50" spans="6:14" ht="15.75" customHeight="1">
      <c r="F50" s="142"/>
      <c r="G50" s="142"/>
      <c r="H50" s="142"/>
      <c r="I50" s="142"/>
      <c r="L50" s="142"/>
      <c r="M50" s="142"/>
      <c r="N50" s="142">
        <f t="shared" si="1"/>
        <v>0</v>
      </c>
    </row>
    <row r="51" spans="6:14" ht="15.75" customHeight="1">
      <c r="F51" s="142"/>
      <c r="G51" s="142"/>
      <c r="H51" s="142"/>
      <c r="I51" s="142"/>
      <c r="L51" s="142"/>
      <c r="M51" s="142"/>
      <c r="N51" s="142">
        <f t="shared" si="1"/>
        <v>0</v>
      </c>
    </row>
    <row r="52" spans="6:14" ht="15.75" customHeight="1">
      <c r="F52" s="142"/>
      <c r="G52" s="142"/>
      <c r="H52" s="142"/>
      <c r="I52" s="142"/>
      <c r="L52" s="142"/>
      <c r="M52" s="142"/>
      <c r="N52" s="142">
        <f t="shared" si="1"/>
        <v>0</v>
      </c>
    </row>
    <row r="53" spans="6:14" ht="15.75" customHeight="1">
      <c r="F53" s="142"/>
      <c r="G53" s="142"/>
      <c r="H53" s="142"/>
      <c r="I53" s="142"/>
      <c r="L53" s="142"/>
      <c r="M53" s="142"/>
      <c r="N53" s="142">
        <f t="shared" si="1"/>
        <v>0</v>
      </c>
    </row>
    <row r="54" spans="6:14" ht="15.75" customHeight="1">
      <c r="F54" s="142"/>
      <c r="G54" s="142"/>
      <c r="H54" s="142"/>
      <c r="I54" s="142"/>
      <c r="L54" s="142"/>
      <c r="M54" s="142"/>
      <c r="N54" s="142">
        <f t="shared" si="1"/>
        <v>0</v>
      </c>
    </row>
    <row r="55" spans="6:14" ht="15.75" customHeight="1">
      <c r="F55" s="142"/>
      <c r="G55" s="142"/>
      <c r="H55" s="142"/>
      <c r="I55" s="142"/>
      <c r="L55" s="142"/>
      <c r="M55" s="142"/>
      <c r="N55" s="142">
        <f t="shared" si="1"/>
        <v>0</v>
      </c>
    </row>
    <row r="56" spans="6:14" ht="15.75" customHeight="1">
      <c r="F56" s="142"/>
      <c r="G56" s="142"/>
      <c r="H56" s="142"/>
      <c r="I56" s="142"/>
      <c r="L56" s="142"/>
      <c r="M56" s="142"/>
      <c r="N56" s="142">
        <f t="shared" si="1"/>
        <v>0</v>
      </c>
    </row>
    <row r="57" spans="6:14" ht="15.75" customHeight="1">
      <c r="F57" s="142"/>
      <c r="G57" s="142"/>
      <c r="H57" s="142"/>
      <c r="I57" s="142"/>
      <c r="L57" s="142"/>
      <c r="M57" s="142"/>
      <c r="N57" s="142">
        <f t="shared" si="1"/>
        <v>0</v>
      </c>
    </row>
    <row r="58" spans="6:14" ht="15.75" customHeight="1">
      <c r="F58" s="142"/>
      <c r="G58" s="142"/>
      <c r="H58" s="142"/>
      <c r="I58" s="142"/>
      <c r="L58" s="142"/>
      <c r="M58" s="142"/>
      <c r="N58" s="142">
        <f t="shared" si="1"/>
        <v>0</v>
      </c>
    </row>
    <row r="59" spans="6:14" ht="15.75" customHeight="1">
      <c r="F59" s="142"/>
      <c r="G59" s="142"/>
      <c r="H59" s="142"/>
      <c r="I59" s="142"/>
      <c r="L59" s="142"/>
      <c r="M59" s="142"/>
      <c r="N59" s="142">
        <f t="shared" si="1"/>
        <v>0</v>
      </c>
    </row>
    <row r="60" spans="6:14" ht="15.75" customHeight="1">
      <c r="F60" s="142"/>
      <c r="G60" s="142"/>
      <c r="H60" s="142"/>
      <c r="I60" s="142"/>
      <c r="L60" s="142"/>
      <c r="M60" s="142"/>
      <c r="N60" s="142">
        <f t="shared" si="1"/>
        <v>0</v>
      </c>
    </row>
    <row r="61" spans="6:14" ht="15.75" customHeight="1">
      <c r="F61" s="142"/>
      <c r="G61" s="142"/>
      <c r="H61" s="142"/>
      <c r="I61" s="142"/>
      <c r="L61" s="142"/>
      <c r="M61" s="142"/>
      <c r="N61" s="142">
        <f t="shared" si="1"/>
        <v>0</v>
      </c>
    </row>
    <row r="62" spans="6:14" ht="15.75" customHeight="1">
      <c r="F62" s="142"/>
      <c r="G62" s="142"/>
      <c r="H62" s="142"/>
      <c r="I62" s="142"/>
      <c r="L62" s="142"/>
      <c r="M62" s="142"/>
      <c r="N62" s="142">
        <f t="shared" si="1"/>
        <v>0</v>
      </c>
    </row>
    <row r="63" spans="6:14" ht="15.75" customHeight="1">
      <c r="F63" s="142"/>
      <c r="G63" s="142"/>
      <c r="H63" s="142"/>
      <c r="I63" s="142"/>
      <c r="L63" s="142"/>
      <c r="M63" s="142"/>
      <c r="N63" s="142">
        <f t="shared" si="1"/>
        <v>0</v>
      </c>
    </row>
    <row r="64" spans="6:14" ht="15.75" customHeight="1">
      <c r="F64" s="142"/>
      <c r="G64" s="142"/>
      <c r="H64" s="142"/>
      <c r="I64" s="142"/>
      <c r="L64" s="142"/>
      <c r="M64" s="142"/>
      <c r="N64" s="142">
        <f t="shared" si="1"/>
        <v>0</v>
      </c>
    </row>
    <row r="65" spans="6:14" ht="15.75" customHeight="1">
      <c r="F65" s="142"/>
      <c r="G65" s="142"/>
      <c r="H65" s="142"/>
      <c r="I65" s="142"/>
      <c r="L65" s="142"/>
      <c r="M65" s="142"/>
      <c r="N65" s="142">
        <f t="shared" si="1"/>
        <v>0</v>
      </c>
    </row>
    <row r="66" spans="6:14" ht="15.75" customHeight="1">
      <c r="F66" s="142"/>
      <c r="G66" s="142"/>
      <c r="H66" s="142"/>
      <c r="I66" s="142"/>
      <c r="L66" s="142"/>
      <c r="M66" s="142"/>
      <c r="N66" s="142">
        <f t="shared" si="1"/>
        <v>0</v>
      </c>
    </row>
    <row r="67" spans="6:14" ht="15.75" customHeight="1">
      <c r="F67" s="142"/>
      <c r="G67" s="142"/>
      <c r="H67" s="142"/>
      <c r="I67" s="142"/>
      <c r="L67" s="142"/>
      <c r="M67" s="142"/>
      <c r="N67" s="142">
        <f t="shared" si="1"/>
        <v>0</v>
      </c>
    </row>
    <row r="68" spans="6:14" ht="15.75" customHeight="1">
      <c r="F68" s="142"/>
      <c r="G68" s="142"/>
      <c r="H68" s="142"/>
      <c r="I68" s="142"/>
      <c r="L68" s="142"/>
      <c r="M68" s="142"/>
      <c r="N68" s="142">
        <f t="shared" si="1"/>
        <v>0</v>
      </c>
    </row>
    <row r="69" spans="6:14" ht="15.75" customHeight="1">
      <c r="F69" s="142"/>
      <c r="G69" s="142"/>
      <c r="H69" s="142"/>
      <c r="I69" s="142"/>
      <c r="L69" s="142"/>
      <c r="M69" s="142"/>
      <c r="N69" s="142">
        <f t="shared" si="1"/>
        <v>0</v>
      </c>
    </row>
    <row r="70" spans="6:14" ht="15.75" customHeight="1">
      <c r="F70" s="142"/>
      <c r="G70" s="142"/>
      <c r="H70" s="142"/>
      <c r="I70" s="142"/>
      <c r="L70" s="142"/>
      <c r="M70" s="142"/>
      <c r="N70" s="142">
        <f t="shared" si="1"/>
        <v>0</v>
      </c>
    </row>
    <row r="71" spans="6:14" ht="15.75" customHeight="1">
      <c r="F71" s="142"/>
      <c r="G71" s="142"/>
      <c r="H71" s="142"/>
      <c r="I71" s="142"/>
      <c r="L71" s="142"/>
      <c r="M71" s="142"/>
      <c r="N71" s="142">
        <f t="shared" si="1"/>
        <v>0</v>
      </c>
    </row>
    <row r="72" spans="6:14" ht="15.75" customHeight="1">
      <c r="F72" s="142"/>
      <c r="G72" s="142"/>
      <c r="H72" s="142"/>
      <c r="I72" s="142"/>
      <c r="L72" s="142"/>
      <c r="M72" s="142"/>
      <c r="N72" s="142">
        <f t="shared" si="1"/>
        <v>0</v>
      </c>
    </row>
    <row r="73" spans="6:14" ht="15.75" customHeight="1">
      <c r="F73" s="142"/>
      <c r="G73" s="142"/>
      <c r="H73" s="142"/>
      <c r="I73" s="142"/>
      <c r="L73" s="142"/>
      <c r="M73" s="142"/>
      <c r="N73" s="142">
        <f t="shared" si="1"/>
        <v>0</v>
      </c>
    </row>
    <row r="74" spans="6:14" ht="15.75" customHeight="1">
      <c r="F74" s="142"/>
      <c r="G74" s="142"/>
      <c r="H74" s="142"/>
      <c r="I74" s="142"/>
      <c r="L74" s="142"/>
      <c r="M74" s="142"/>
      <c r="N74" s="142">
        <f t="shared" si="1"/>
        <v>0</v>
      </c>
    </row>
    <row r="75" spans="6:14" ht="15.75" customHeight="1">
      <c r="F75" s="142"/>
      <c r="G75" s="142"/>
      <c r="H75" s="142"/>
      <c r="I75" s="142"/>
      <c r="L75" s="142"/>
      <c r="M75" s="142"/>
      <c r="N75" s="142">
        <f t="shared" si="1"/>
        <v>0</v>
      </c>
    </row>
    <row r="76" spans="6:14" ht="15.75" customHeight="1">
      <c r="F76" s="142"/>
      <c r="G76" s="142"/>
      <c r="H76" s="142"/>
      <c r="I76" s="142"/>
      <c r="L76" s="142"/>
      <c r="M76" s="142"/>
      <c r="N76" s="142">
        <f t="shared" si="1"/>
        <v>0</v>
      </c>
    </row>
    <row r="77" spans="6:14" ht="15.75" customHeight="1">
      <c r="F77" s="142"/>
      <c r="G77" s="142"/>
      <c r="H77" s="142"/>
      <c r="I77" s="142"/>
      <c r="L77" s="142"/>
      <c r="M77" s="142"/>
      <c r="N77" s="142">
        <f t="shared" si="1"/>
        <v>0</v>
      </c>
    </row>
    <row r="78" spans="6:14" ht="15.75" customHeight="1">
      <c r="F78" s="142"/>
      <c r="G78" s="142"/>
      <c r="H78" s="142"/>
      <c r="I78" s="142"/>
      <c r="L78" s="142"/>
      <c r="M78" s="142"/>
      <c r="N78" s="142">
        <f t="shared" si="1"/>
        <v>0</v>
      </c>
    </row>
    <row r="79" spans="6:14" ht="15.75" customHeight="1">
      <c r="F79" s="142"/>
      <c r="G79" s="142"/>
      <c r="H79" s="142"/>
      <c r="I79" s="142"/>
      <c r="L79" s="142"/>
      <c r="M79" s="142"/>
      <c r="N79" s="142">
        <f t="shared" si="1"/>
        <v>0</v>
      </c>
    </row>
    <row r="80" spans="6:14" ht="15.75" customHeight="1">
      <c r="F80" s="142"/>
      <c r="G80" s="142"/>
      <c r="H80" s="142"/>
      <c r="I80" s="142"/>
      <c r="L80" s="142"/>
      <c r="M80" s="142"/>
      <c r="N80" s="142">
        <f t="shared" si="1"/>
        <v>0</v>
      </c>
    </row>
    <row r="81" spans="6:14" ht="15.75" customHeight="1">
      <c r="F81" s="142"/>
      <c r="G81" s="142"/>
      <c r="H81" s="142"/>
      <c r="I81" s="142"/>
      <c r="L81" s="142"/>
      <c r="M81" s="142"/>
      <c r="N81" s="142">
        <f t="shared" si="1"/>
        <v>0</v>
      </c>
    </row>
    <row r="82" spans="6:14" ht="15.75" customHeight="1">
      <c r="F82" s="142"/>
      <c r="G82" s="142"/>
      <c r="H82" s="142"/>
      <c r="I82" s="142"/>
      <c r="L82" s="142"/>
      <c r="M82" s="142"/>
      <c r="N82" s="142">
        <f t="shared" si="1"/>
        <v>0</v>
      </c>
    </row>
    <row r="83" spans="6:14" ht="15.75" customHeight="1">
      <c r="F83" s="142"/>
      <c r="G83" s="142"/>
      <c r="H83" s="142"/>
      <c r="I83" s="142"/>
      <c r="L83" s="142"/>
      <c r="M83" s="142"/>
      <c r="N83" s="142">
        <f t="shared" si="1"/>
        <v>0</v>
      </c>
    </row>
    <row r="84" spans="6:14" ht="15.75" customHeight="1">
      <c r="F84" s="142"/>
      <c r="G84" s="142"/>
      <c r="H84" s="142"/>
      <c r="I84" s="142"/>
      <c r="L84" s="142"/>
      <c r="M84" s="142"/>
      <c r="N84" s="142">
        <f t="shared" si="1"/>
        <v>0</v>
      </c>
    </row>
    <row r="85" spans="6:14" ht="15.75" customHeight="1">
      <c r="F85" s="142"/>
      <c r="G85" s="142"/>
      <c r="H85" s="142"/>
      <c r="I85" s="142"/>
      <c r="L85" s="142"/>
      <c r="M85" s="142"/>
      <c r="N85" s="142">
        <f t="shared" si="1"/>
        <v>0</v>
      </c>
    </row>
    <row r="86" spans="6:14" ht="15.75" customHeight="1">
      <c r="F86" s="142"/>
      <c r="G86" s="142"/>
      <c r="H86" s="142"/>
      <c r="I86" s="142"/>
      <c r="L86" s="142"/>
      <c r="M86" s="142"/>
      <c r="N86" s="142">
        <f t="shared" si="1"/>
        <v>0</v>
      </c>
    </row>
    <row r="87" spans="6:14" ht="15.75" customHeight="1">
      <c r="F87" s="142"/>
      <c r="G87" s="142"/>
      <c r="H87" s="142"/>
      <c r="I87" s="142"/>
      <c r="L87" s="142"/>
      <c r="M87" s="142"/>
      <c r="N87" s="142">
        <f t="shared" si="1"/>
        <v>0</v>
      </c>
    </row>
    <row r="88" spans="6:14" ht="15.75" customHeight="1">
      <c r="F88" s="142"/>
      <c r="G88" s="142"/>
      <c r="H88" s="142"/>
      <c r="I88" s="142"/>
      <c r="L88" s="142"/>
      <c r="M88" s="142"/>
      <c r="N88" s="142">
        <f t="shared" si="1"/>
        <v>0</v>
      </c>
    </row>
    <row r="89" spans="6:14" ht="15.75" customHeight="1">
      <c r="F89" s="142"/>
      <c r="G89" s="142"/>
      <c r="H89" s="142"/>
      <c r="I89" s="142"/>
      <c r="L89" s="142"/>
      <c r="M89" s="142"/>
      <c r="N89" s="142">
        <f t="shared" si="1"/>
        <v>0</v>
      </c>
    </row>
    <row r="90" spans="6:14" ht="15.75" customHeight="1">
      <c r="F90" s="142"/>
      <c r="G90" s="142"/>
      <c r="H90" s="142"/>
      <c r="I90" s="142"/>
      <c r="L90" s="142"/>
      <c r="M90" s="142"/>
      <c r="N90" s="142">
        <f t="shared" si="1"/>
        <v>0</v>
      </c>
    </row>
    <row r="91" spans="6:14" ht="15.75" customHeight="1">
      <c r="F91" s="142"/>
      <c r="G91" s="142"/>
      <c r="H91" s="142"/>
      <c r="I91" s="142"/>
      <c r="L91" s="142"/>
      <c r="M91" s="142"/>
      <c r="N91" s="142">
        <f t="shared" si="1"/>
        <v>0</v>
      </c>
    </row>
    <row r="92" spans="6:14" ht="15.75" customHeight="1">
      <c r="F92" s="142"/>
      <c r="G92" s="142"/>
      <c r="H92" s="142"/>
      <c r="I92" s="142"/>
      <c r="L92" s="142"/>
      <c r="M92" s="142"/>
      <c r="N92" s="142">
        <f t="shared" si="1"/>
        <v>0</v>
      </c>
    </row>
    <row r="93" spans="6:14" ht="15.75" customHeight="1">
      <c r="F93" s="142"/>
      <c r="G93" s="142"/>
      <c r="H93" s="142"/>
      <c r="I93" s="142"/>
      <c r="L93" s="142"/>
      <c r="M93" s="142"/>
      <c r="N93" s="142">
        <f t="shared" si="1"/>
        <v>0</v>
      </c>
    </row>
    <row r="94" spans="6:14" ht="15.75" customHeight="1">
      <c r="F94" s="142"/>
      <c r="G94" s="142"/>
      <c r="H94" s="142"/>
      <c r="I94" s="142"/>
      <c r="L94" s="142"/>
      <c r="M94" s="142"/>
      <c r="N94" s="142">
        <f t="shared" si="1"/>
        <v>0</v>
      </c>
    </row>
    <row r="95" spans="6:14" ht="15.75" customHeight="1">
      <c r="F95" s="142"/>
      <c r="G95" s="142"/>
      <c r="H95" s="142"/>
      <c r="I95" s="142"/>
      <c r="L95" s="142"/>
      <c r="M95" s="142"/>
      <c r="N95" s="142">
        <f t="shared" si="1"/>
        <v>0</v>
      </c>
    </row>
    <row r="96" spans="6:14" ht="15.75" customHeight="1">
      <c r="F96" s="142"/>
      <c r="G96" s="142"/>
      <c r="H96" s="142"/>
      <c r="I96" s="142"/>
      <c r="L96" s="142"/>
      <c r="M96" s="142"/>
      <c r="N96" s="142">
        <f t="shared" si="1"/>
        <v>0</v>
      </c>
    </row>
    <row r="97" spans="6:14" ht="15.75" customHeight="1">
      <c r="F97" s="142"/>
      <c r="G97" s="142"/>
      <c r="H97" s="142"/>
      <c r="I97" s="142"/>
      <c r="L97" s="142"/>
      <c r="M97" s="142"/>
      <c r="N97" s="142">
        <f t="shared" si="1"/>
        <v>0</v>
      </c>
    </row>
    <row r="98" spans="6:14" ht="15.75" customHeight="1">
      <c r="F98" s="142"/>
      <c r="G98" s="142"/>
      <c r="H98" s="142"/>
      <c r="I98" s="142"/>
      <c r="L98" s="142"/>
      <c r="M98" s="142"/>
      <c r="N98" s="142">
        <f t="shared" si="1"/>
        <v>0</v>
      </c>
    </row>
    <row r="99" spans="6:14" ht="15.75" customHeight="1">
      <c r="F99" s="142"/>
      <c r="G99" s="142"/>
      <c r="H99" s="142"/>
      <c r="I99" s="142"/>
      <c r="L99" s="142"/>
      <c r="M99" s="142"/>
      <c r="N99" s="142">
        <f t="shared" si="1"/>
        <v>0</v>
      </c>
    </row>
    <row r="100" spans="6:14" ht="15.75" customHeight="1">
      <c r="F100" s="142"/>
      <c r="G100" s="142"/>
      <c r="H100" s="142"/>
      <c r="I100" s="142"/>
      <c r="L100" s="142"/>
      <c r="M100" s="142"/>
      <c r="N100" s="142">
        <f t="shared" si="1"/>
        <v>0</v>
      </c>
    </row>
    <row r="101" spans="6:14" ht="15.75" customHeight="1">
      <c r="F101" s="142"/>
      <c r="G101" s="142"/>
      <c r="H101" s="142"/>
      <c r="I101" s="142"/>
      <c r="L101" s="142"/>
      <c r="M101" s="142"/>
      <c r="N101" s="142">
        <f t="shared" si="1"/>
        <v>0</v>
      </c>
    </row>
    <row r="102" spans="6:14" ht="15.75" customHeight="1">
      <c r="F102" s="142"/>
      <c r="G102" s="142"/>
      <c r="H102" s="142"/>
      <c r="I102" s="142"/>
      <c r="L102" s="142"/>
      <c r="M102" s="142"/>
      <c r="N102" s="142">
        <f t="shared" si="1"/>
        <v>0</v>
      </c>
    </row>
    <row r="103" spans="6:14" ht="15.75" customHeight="1">
      <c r="F103" s="142"/>
      <c r="G103" s="142"/>
      <c r="H103" s="142"/>
      <c r="I103" s="142"/>
      <c r="L103" s="142"/>
      <c r="M103" s="142"/>
      <c r="N103" s="142">
        <f t="shared" si="1"/>
        <v>0</v>
      </c>
    </row>
    <row r="104" spans="6:14" ht="15.75" customHeight="1">
      <c r="F104" s="142"/>
      <c r="G104" s="142"/>
      <c r="H104" s="142"/>
      <c r="I104" s="142"/>
      <c r="L104" s="142"/>
      <c r="M104" s="142"/>
      <c r="N104" s="142">
        <f t="shared" si="1"/>
        <v>0</v>
      </c>
    </row>
    <row r="105" spans="6:14" ht="15.75" customHeight="1">
      <c r="F105" s="142"/>
      <c r="G105" s="142"/>
      <c r="H105" s="142"/>
      <c r="I105" s="142"/>
      <c r="L105" s="142"/>
      <c r="M105" s="142"/>
      <c r="N105" s="142">
        <f t="shared" si="1"/>
        <v>0</v>
      </c>
    </row>
    <row r="106" spans="6:14" ht="15.75" customHeight="1">
      <c r="F106" s="142"/>
      <c r="G106" s="142"/>
      <c r="H106" s="142"/>
      <c r="I106" s="142"/>
      <c r="L106" s="142"/>
      <c r="M106" s="142"/>
      <c r="N106" s="142">
        <f t="shared" si="1"/>
        <v>0</v>
      </c>
    </row>
    <row r="107" spans="6:14" ht="15.75" customHeight="1">
      <c r="F107" s="142"/>
      <c r="G107" s="142"/>
      <c r="H107" s="142"/>
      <c r="I107" s="142"/>
      <c r="L107" s="142"/>
      <c r="M107" s="142"/>
      <c r="N107" s="142">
        <f t="shared" si="1"/>
        <v>0</v>
      </c>
    </row>
    <row r="108" spans="6:14" ht="15.75" customHeight="1">
      <c r="F108" s="142"/>
      <c r="G108" s="142"/>
      <c r="H108" s="142"/>
      <c r="I108" s="142"/>
      <c r="L108" s="142"/>
      <c r="M108" s="142"/>
      <c r="N108" s="142">
        <f t="shared" si="1"/>
        <v>0</v>
      </c>
    </row>
    <row r="109" spans="6:14" ht="15.75" customHeight="1">
      <c r="F109" s="142"/>
      <c r="G109" s="142"/>
      <c r="H109" s="142"/>
      <c r="I109" s="142"/>
      <c r="L109" s="142"/>
      <c r="M109" s="142"/>
      <c r="N109" s="142">
        <f t="shared" si="1"/>
        <v>0</v>
      </c>
    </row>
    <row r="110" spans="6:14" ht="15.75" customHeight="1">
      <c r="F110" s="142"/>
      <c r="G110" s="142"/>
      <c r="H110" s="142"/>
      <c r="I110" s="142"/>
      <c r="L110" s="142"/>
      <c r="M110" s="142"/>
      <c r="N110" s="142">
        <f t="shared" si="1"/>
        <v>0</v>
      </c>
    </row>
    <row r="111" spans="6:14" ht="15.75" customHeight="1">
      <c r="F111" s="142"/>
      <c r="G111" s="142"/>
      <c r="H111" s="142"/>
      <c r="I111" s="142"/>
      <c r="L111" s="142"/>
      <c r="M111" s="142"/>
      <c r="N111" s="142">
        <f t="shared" si="1"/>
        <v>0</v>
      </c>
    </row>
    <row r="112" spans="6:14" ht="15.75" customHeight="1">
      <c r="F112" s="142"/>
      <c r="G112" s="142"/>
      <c r="H112" s="142"/>
      <c r="I112" s="142"/>
      <c r="L112" s="142"/>
      <c r="M112" s="142"/>
      <c r="N112" s="142">
        <f t="shared" si="1"/>
        <v>0</v>
      </c>
    </row>
    <row r="113" spans="6:14" ht="15.75" customHeight="1">
      <c r="F113" s="142"/>
      <c r="G113" s="142"/>
      <c r="H113" s="142"/>
      <c r="I113" s="142"/>
      <c r="L113" s="142"/>
      <c r="M113" s="142"/>
      <c r="N113" s="142">
        <f t="shared" si="1"/>
        <v>0</v>
      </c>
    </row>
    <row r="114" spans="6:14" ht="15.75" customHeight="1">
      <c r="F114" s="142"/>
      <c r="G114" s="142"/>
      <c r="H114" s="142"/>
      <c r="I114" s="142"/>
      <c r="L114" s="142"/>
      <c r="M114" s="142"/>
      <c r="N114" s="142">
        <f t="shared" si="1"/>
        <v>0</v>
      </c>
    </row>
    <row r="115" spans="6:14" ht="15.75" customHeight="1">
      <c r="F115" s="142"/>
      <c r="G115" s="142"/>
      <c r="H115" s="142"/>
      <c r="I115" s="142"/>
      <c r="L115" s="142"/>
      <c r="M115" s="142"/>
      <c r="N115" s="142">
        <f t="shared" si="1"/>
        <v>0</v>
      </c>
    </row>
    <row r="116" spans="6:14" ht="15.75" customHeight="1">
      <c r="F116" s="142"/>
      <c r="G116" s="142"/>
      <c r="H116" s="142"/>
      <c r="I116" s="142"/>
      <c r="L116" s="142"/>
      <c r="M116" s="142"/>
      <c r="N116" s="142">
        <f t="shared" si="1"/>
        <v>0</v>
      </c>
    </row>
    <row r="117" spans="6:14" ht="15.75" customHeight="1">
      <c r="F117" s="142"/>
      <c r="G117" s="142"/>
      <c r="H117" s="142"/>
      <c r="I117" s="142"/>
      <c r="L117" s="142"/>
      <c r="M117" s="142"/>
      <c r="N117" s="142">
        <f t="shared" si="1"/>
        <v>0</v>
      </c>
    </row>
    <row r="118" spans="6:14" ht="15.75" customHeight="1">
      <c r="F118" s="142"/>
      <c r="G118" s="142"/>
      <c r="H118" s="142"/>
      <c r="I118" s="142"/>
      <c r="L118" s="142"/>
      <c r="M118" s="142"/>
      <c r="N118" s="142">
        <f t="shared" si="1"/>
        <v>0</v>
      </c>
    </row>
    <row r="119" spans="6:14" ht="15.75" customHeight="1">
      <c r="F119" s="142"/>
      <c r="G119" s="142"/>
      <c r="H119" s="142"/>
      <c r="I119" s="142"/>
      <c r="L119" s="142"/>
      <c r="M119" s="142"/>
      <c r="N119" s="142">
        <f t="shared" si="1"/>
        <v>0</v>
      </c>
    </row>
    <row r="120" spans="6:14" ht="15.75" customHeight="1">
      <c r="F120" s="142"/>
      <c r="G120" s="142"/>
      <c r="H120" s="142"/>
      <c r="I120" s="142"/>
      <c r="L120" s="142"/>
      <c r="M120" s="142"/>
      <c r="N120" s="142">
        <f t="shared" si="1"/>
        <v>0</v>
      </c>
    </row>
    <row r="121" spans="6:14" ht="15.75" customHeight="1">
      <c r="F121" s="142"/>
      <c r="G121" s="142"/>
      <c r="H121" s="142"/>
      <c r="I121" s="142"/>
      <c r="L121" s="142"/>
      <c r="M121" s="142"/>
      <c r="N121" s="142">
        <f t="shared" si="1"/>
        <v>0</v>
      </c>
    </row>
    <row r="122" spans="6:14" ht="15.75" customHeight="1">
      <c r="F122" s="142"/>
      <c r="G122" s="142"/>
      <c r="H122" s="142"/>
      <c r="I122" s="142"/>
      <c r="L122" s="142"/>
      <c r="M122" s="142"/>
      <c r="N122" s="142">
        <f t="shared" si="1"/>
        <v>0</v>
      </c>
    </row>
    <row r="123" spans="6:14" ht="15.75" customHeight="1">
      <c r="F123" s="142"/>
      <c r="G123" s="142"/>
      <c r="H123" s="142"/>
      <c r="I123" s="142"/>
      <c r="L123" s="142"/>
      <c r="M123" s="142"/>
      <c r="N123" s="142">
        <f t="shared" si="1"/>
        <v>0</v>
      </c>
    </row>
    <row r="124" spans="6:14" ht="15.75" customHeight="1">
      <c r="F124" s="142"/>
      <c r="G124" s="142"/>
      <c r="H124" s="142"/>
      <c r="I124" s="142"/>
      <c r="L124" s="142"/>
      <c r="M124" s="142"/>
      <c r="N124" s="142">
        <f t="shared" si="1"/>
        <v>0</v>
      </c>
    </row>
    <row r="125" spans="6:14" ht="15.75" customHeight="1">
      <c r="F125" s="142"/>
      <c r="G125" s="142"/>
      <c r="H125" s="142"/>
      <c r="I125" s="142"/>
      <c r="L125" s="142"/>
      <c r="M125" s="142"/>
      <c r="N125" s="142">
        <f t="shared" si="1"/>
        <v>0</v>
      </c>
    </row>
    <row r="126" spans="6:14" ht="15.75" customHeight="1">
      <c r="F126" s="142"/>
      <c r="G126" s="142"/>
      <c r="H126" s="142"/>
      <c r="I126" s="142"/>
      <c r="L126" s="142"/>
      <c r="M126" s="142"/>
      <c r="N126" s="142">
        <f t="shared" si="1"/>
        <v>0</v>
      </c>
    </row>
    <row r="127" spans="6:14" ht="15.75" customHeight="1">
      <c r="F127" s="142"/>
      <c r="G127" s="142"/>
      <c r="H127" s="142"/>
      <c r="I127" s="142"/>
      <c r="L127" s="142"/>
      <c r="M127" s="142"/>
      <c r="N127" s="142">
        <f t="shared" si="1"/>
        <v>0</v>
      </c>
    </row>
    <row r="128" spans="6:14" ht="15.75" customHeight="1">
      <c r="F128" s="142"/>
      <c r="G128" s="142"/>
      <c r="H128" s="142"/>
      <c r="I128" s="142"/>
      <c r="L128" s="142"/>
      <c r="M128" s="142"/>
      <c r="N128" s="142">
        <f t="shared" si="1"/>
        <v>0</v>
      </c>
    </row>
    <row r="129" spans="6:14" ht="15.75" customHeight="1">
      <c r="F129" s="142"/>
      <c r="G129" s="142"/>
      <c r="H129" s="142"/>
      <c r="I129" s="142"/>
      <c r="L129" s="142"/>
      <c r="M129" s="142"/>
      <c r="N129" s="142">
        <f t="shared" si="1"/>
        <v>0</v>
      </c>
    </row>
    <row r="130" spans="6:14" ht="15.75" customHeight="1">
      <c r="F130" s="142"/>
      <c r="G130" s="142"/>
      <c r="H130" s="142"/>
      <c r="I130" s="142"/>
      <c r="L130" s="142"/>
      <c r="M130" s="142"/>
      <c r="N130" s="142">
        <f t="shared" si="1"/>
        <v>0</v>
      </c>
    </row>
    <row r="131" spans="6:14" ht="15.75" customHeight="1">
      <c r="F131" s="142"/>
      <c r="G131" s="142"/>
      <c r="H131" s="142"/>
      <c r="I131" s="142"/>
      <c r="L131" s="142"/>
      <c r="M131" s="142"/>
      <c r="N131" s="142">
        <f t="shared" si="1"/>
        <v>0</v>
      </c>
    </row>
    <row r="132" spans="6:14" ht="15.75" customHeight="1">
      <c r="F132" s="142"/>
      <c r="G132" s="142"/>
      <c r="H132" s="142"/>
      <c r="I132" s="142"/>
      <c r="L132" s="142"/>
      <c r="M132" s="142"/>
      <c r="N132" s="142">
        <f t="shared" si="1"/>
        <v>0</v>
      </c>
    </row>
    <row r="133" spans="6:14" ht="15.75" customHeight="1">
      <c r="F133" s="142"/>
      <c r="G133" s="142"/>
      <c r="H133" s="142"/>
      <c r="I133" s="142"/>
      <c r="L133" s="142"/>
      <c r="M133" s="142"/>
      <c r="N133" s="142">
        <f t="shared" si="1"/>
        <v>0</v>
      </c>
    </row>
    <row r="134" spans="6:14" ht="15.75" customHeight="1">
      <c r="F134" s="142"/>
      <c r="G134" s="142"/>
      <c r="H134" s="142"/>
      <c r="I134" s="142"/>
      <c r="L134" s="142"/>
      <c r="M134" s="142"/>
      <c r="N134" s="142">
        <f t="shared" si="1"/>
        <v>0</v>
      </c>
    </row>
    <row r="135" spans="6:14" ht="15.75" customHeight="1">
      <c r="F135" s="142"/>
      <c r="G135" s="142"/>
      <c r="H135" s="142"/>
      <c r="I135" s="142"/>
      <c r="L135" s="142"/>
      <c r="M135" s="142"/>
      <c r="N135" s="142">
        <f t="shared" si="1"/>
        <v>0</v>
      </c>
    </row>
    <row r="136" spans="6:14" ht="15.75" customHeight="1">
      <c r="F136" s="142"/>
      <c r="G136" s="142"/>
      <c r="H136" s="142"/>
      <c r="I136" s="142"/>
      <c r="L136" s="142"/>
      <c r="M136" s="142"/>
      <c r="N136" s="142">
        <f t="shared" si="1"/>
        <v>0</v>
      </c>
    </row>
    <row r="137" spans="6:14" ht="15.75" customHeight="1">
      <c r="F137" s="142"/>
      <c r="G137" s="142"/>
      <c r="H137" s="142"/>
      <c r="I137" s="142"/>
      <c r="L137" s="142"/>
      <c r="M137" s="142"/>
      <c r="N137" s="142">
        <f t="shared" si="1"/>
        <v>0</v>
      </c>
    </row>
    <row r="138" spans="6:14" ht="15.75" customHeight="1">
      <c r="F138" s="142"/>
      <c r="G138" s="142"/>
      <c r="H138" s="142"/>
      <c r="I138" s="142"/>
      <c r="L138" s="142"/>
      <c r="M138" s="142"/>
      <c r="N138" s="142">
        <f t="shared" si="1"/>
        <v>0</v>
      </c>
    </row>
    <row r="139" spans="6:14" ht="15.75" customHeight="1">
      <c r="F139" s="142"/>
      <c r="G139" s="142"/>
      <c r="H139" s="142"/>
      <c r="I139" s="142"/>
      <c r="L139" s="142"/>
      <c r="M139" s="142"/>
      <c r="N139" s="142">
        <f t="shared" si="1"/>
        <v>0</v>
      </c>
    </row>
    <row r="140" spans="6:14" ht="15.75" customHeight="1">
      <c r="F140" s="142"/>
      <c r="G140" s="142"/>
      <c r="H140" s="142"/>
      <c r="I140" s="142"/>
      <c r="L140" s="142"/>
      <c r="M140" s="142"/>
      <c r="N140" s="142">
        <f t="shared" si="1"/>
        <v>0</v>
      </c>
    </row>
    <row r="141" spans="6:14" ht="15.75" customHeight="1">
      <c r="F141" s="142"/>
      <c r="G141" s="142"/>
      <c r="H141" s="142"/>
      <c r="I141" s="142"/>
      <c r="L141" s="142"/>
      <c r="M141" s="142"/>
      <c r="N141" s="142">
        <f t="shared" si="1"/>
        <v>0</v>
      </c>
    </row>
    <row r="142" spans="6:14" ht="15.75" customHeight="1">
      <c r="F142" s="142"/>
      <c r="G142" s="142"/>
      <c r="H142" s="142"/>
      <c r="I142" s="142"/>
      <c r="L142" s="142"/>
      <c r="M142" s="142"/>
      <c r="N142" s="142">
        <f t="shared" si="1"/>
        <v>0</v>
      </c>
    </row>
    <row r="143" spans="6:14" ht="15.75" customHeight="1">
      <c r="F143" s="142"/>
      <c r="G143" s="142"/>
      <c r="H143" s="142"/>
      <c r="I143" s="142"/>
      <c r="L143" s="142"/>
      <c r="M143" s="142"/>
      <c r="N143" s="142">
        <f t="shared" si="1"/>
        <v>0</v>
      </c>
    </row>
    <row r="144" spans="6:14" ht="15.75" customHeight="1">
      <c r="F144" s="142"/>
      <c r="G144" s="142"/>
      <c r="H144" s="142"/>
      <c r="I144" s="142"/>
      <c r="L144" s="142"/>
      <c r="M144" s="142"/>
      <c r="N144" s="142">
        <f t="shared" si="1"/>
        <v>0</v>
      </c>
    </row>
    <row r="145" spans="6:14" ht="15.75" customHeight="1">
      <c r="F145" s="142"/>
      <c r="G145" s="142"/>
      <c r="H145" s="142"/>
      <c r="I145" s="142"/>
      <c r="L145" s="142"/>
      <c r="M145" s="142"/>
      <c r="N145" s="142">
        <f t="shared" si="1"/>
        <v>0</v>
      </c>
    </row>
    <row r="146" spans="6:14" ht="15.75" customHeight="1">
      <c r="F146" s="142"/>
      <c r="G146" s="142"/>
      <c r="H146" s="142"/>
      <c r="I146" s="142"/>
      <c r="L146" s="142"/>
      <c r="M146" s="142"/>
      <c r="N146" s="142">
        <f t="shared" si="1"/>
        <v>0</v>
      </c>
    </row>
    <row r="147" spans="6:14" ht="15.75" customHeight="1">
      <c r="F147" s="142"/>
      <c r="G147" s="142"/>
      <c r="H147" s="142"/>
      <c r="I147" s="142"/>
      <c r="L147" s="142"/>
      <c r="M147" s="142"/>
      <c r="N147" s="142">
        <f t="shared" si="1"/>
        <v>0</v>
      </c>
    </row>
    <row r="148" spans="6:14" ht="15.75" customHeight="1">
      <c r="F148" s="142"/>
      <c r="G148" s="142"/>
      <c r="H148" s="142"/>
      <c r="I148" s="142"/>
      <c r="L148" s="142"/>
      <c r="M148" s="142"/>
      <c r="N148" s="142">
        <f t="shared" si="1"/>
        <v>0</v>
      </c>
    </row>
    <row r="149" spans="6:14" ht="15.75" customHeight="1">
      <c r="F149" s="142"/>
      <c r="G149" s="142"/>
      <c r="H149" s="142"/>
      <c r="I149" s="142"/>
      <c r="L149" s="142"/>
      <c r="M149" s="142"/>
      <c r="N149" s="142">
        <f t="shared" si="1"/>
        <v>0</v>
      </c>
    </row>
    <row r="150" spans="6:14" ht="15.75" customHeight="1">
      <c r="F150" s="142"/>
      <c r="G150" s="142"/>
      <c r="H150" s="142"/>
      <c r="I150" s="142"/>
      <c r="L150" s="142"/>
      <c r="M150" s="142"/>
      <c r="N150" s="142">
        <f t="shared" si="1"/>
        <v>0</v>
      </c>
    </row>
    <row r="151" spans="6:14" ht="15.75" customHeight="1">
      <c r="F151" s="142"/>
      <c r="G151" s="142"/>
      <c r="H151" s="142"/>
      <c r="I151" s="142"/>
      <c r="L151" s="142"/>
      <c r="M151" s="142"/>
      <c r="N151" s="142">
        <f t="shared" si="1"/>
        <v>0</v>
      </c>
    </row>
    <row r="152" spans="6:14" ht="15.75" customHeight="1">
      <c r="F152" s="142"/>
      <c r="G152" s="142"/>
      <c r="H152" s="142"/>
      <c r="I152" s="142"/>
      <c r="L152" s="142"/>
      <c r="M152" s="142"/>
      <c r="N152" s="142">
        <f t="shared" si="1"/>
        <v>0</v>
      </c>
    </row>
    <row r="153" spans="6:14" ht="15.75" customHeight="1">
      <c r="F153" s="142"/>
      <c r="G153" s="142"/>
      <c r="H153" s="142"/>
      <c r="I153" s="142"/>
      <c r="L153" s="142"/>
      <c r="M153" s="142"/>
      <c r="N153" s="142">
        <f t="shared" si="1"/>
        <v>0</v>
      </c>
    </row>
    <row r="154" spans="6:14" ht="15.75" customHeight="1">
      <c r="F154" s="142"/>
      <c r="G154" s="142"/>
      <c r="H154" s="142"/>
      <c r="I154" s="142"/>
      <c r="L154" s="142"/>
      <c r="M154" s="142"/>
      <c r="N154" s="142">
        <f t="shared" si="1"/>
        <v>0</v>
      </c>
    </row>
    <row r="155" spans="6:14" ht="15.75" customHeight="1">
      <c r="F155" s="142"/>
      <c r="G155" s="142"/>
      <c r="H155" s="142"/>
      <c r="I155" s="142"/>
      <c r="L155" s="142"/>
      <c r="M155" s="142"/>
      <c r="N155" s="142">
        <f t="shared" si="1"/>
        <v>0</v>
      </c>
    </row>
    <row r="156" spans="6:14" ht="15.75" customHeight="1">
      <c r="F156" s="142"/>
      <c r="G156" s="142"/>
      <c r="H156" s="142"/>
      <c r="I156" s="142"/>
      <c r="L156" s="142"/>
      <c r="M156" s="142"/>
      <c r="N156" s="142">
        <f t="shared" si="1"/>
        <v>0</v>
      </c>
    </row>
    <row r="157" spans="6:14" ht="15.75" customHeight="1">
      <c r="F157" s="142"/>
      <c r="G157" s="142"/>
      <c r="H157" s="142"/>
      <c r="I157" s="142"/>
      <c r="L157" s="142"/>
      <c r="M157" s="142"/>
      <c r="N157" s="142">
        <f t="shared" si="1"/>
        <v>0</v>
      </c>
    </row>
    <row r="158" spans="6:14" ht="15.75" customHeight="1">
      <c r="F158" s="142"/>
      <c r="G158" s="142"/>
      <c r="H158" s="142"/>
      <c r="I158" s="142"/>
      <c r="L158" s="142"/>
      <c r="M158" s="142"/>
      <c r="N158" s="142">
        <f t="shared" si="1"/>
        <v>0</v>
      </c>
    </row>
    <row r="159" spans="6:14" ht="15.75" customHeight="1">
      <c r="F159" s="142"/>
      <c r="G159" s="142"/>
      <c r="H159" s="142"/>
      <c r="I159" s="142"/>
      <c r="L159" s="142"/>
      <c r="M159" s="142"/>
      <c r="N159" s="142">
        <f t="shared" si="1"/>
        <v>0</v>
      </c>
    </row>
    <row r="160" spans="6:14" ht="15.75" customHeight="1">
      <c r="F160" s="142"/>
      <c r="G160" s="142"/>
      <c r="H160" s="142"/>
      <c r="I160" s="142"/>
      <c r="L160" s="142"/>
      <c r="M160" s="142"/>
      <c r="N160" s="142">
        <f t="shared" si="1"/>
        <v>0</v>
      </c>
    </row>
    <row r="161" spans="6:14" ht="15.75" customHeight="1">
      <c r="F161" s="142"/>
      <c r="G161" s="142"/>
      <c r="H161" s="142"/>
      <c r="I161" s="142"/>
      <c r="L161" s="142"/>
      <c r="M161" s="142"/>
      <c r="N161" s="142">
        <f t="shared" si="1"/>
        <v>0</v>
      </c>
    </row>
    <row r="162" spans="6:14" ht="15.75" customHeight="1">
      <c r="F162" s="142"/>
      <c r="G162" s="142"/>
      <c r="H162" s="142"/>
      <c r="I162" s="142"/>
      <c r="L162" s="142"/>
      <c r="M162" s="142"/>
      <c r="N162" s="142">
        <f t="shared" si="1"/>
        <v>0</v>
      </c>
    </row>
    <row r="163" spans="6:14" ht="15.75" customHeight="1">
      <c r="F163" s="142"/>
      <c r="G163" s="142"/>
      <c r="H163" s="142"/>
      <c r="I163" s="142"/>
      <c r="L163" s="142"/>
      <c r="M163" s="142"/>
      <c r="N163" s="142">
        <f t="shared" si="1"/>
        <v>0</v>
      </c>
    </row>
    <row r="164" spans="6:14" ht="15.75" customHeight="1">
      <c r="F164" s="142"/>
      <c r="G164" s="142"/>
      <c r="H164" s="142"/>
      <c r="I164" s="142"/>
      <c r="L164" s="142"/>
      <c r="M164" s="142"/>
      <c r="N164" s="142">
        <f t="shared" si="1"/>
        <v>0</v>
      </c>
    </row>
    <row r="165" spans="6:14" ht="15.75" customHeight="1">
      <c r="F165" s="142"/>
      <c r="G165" s="142"/>
      <c r="H165" s="142"/>
      <c r="I165" s="142"/>
      <c r="L165" s="142"/>
      <c r="M165" s="142"/>
      <c r="N165" s="142">
        <f t="shared" si="1"/>
        <v>0</v>
      </c>
    </row>
    <row r="166" spans="6:14" ht="15.75" customHeight="1">
      <c r="F166" s="142"/>
      <c r="G166" s="142"/>
      <c r="H166" s="142"/>
      <c r="I166" s="142"/>
      <c r="L166" s="142"/>
      <c r="M166" s="142"/>
      <c r="N166" s="142">
        <f t="shared" si="1"/>
        <v>0</v>
      </c>
    </row>
    <row r="167" spans="6:14" ht="15.75" customHeight="1">
      <c r="F167" s="142"/>
      <c r="G167" s="142"/>
      <c r="H167" s="142"/>
      <c r="I167" s="142"/>
      <c r="L167" s="142"/>
      <c r="M167" s="142"/>
      <c r="N167" s="142">
        <f t="shared" si="1"/>
        <v>0</v>
      </c>
    </row>
    <row r="168" spans="6:14" ht="15.75" customHeight="1">
      <c r="F168" s="142"/>
      <c r="G168" s="142"/>
      <c r="H168" s="142"/>
      <c r="I168" s="142"/>
      <c r="L168" s="142"/>
      <c r="M168" s="142"/>
      <c r="N168" s="142">
        <f t="shared" si="1"/>
        <v>0</v>
      </c>
    </row>
    <row r="169" spans="6:14" ht="15.75" customHeight="1">
      <c r="F169" s="142"/>
      <c r="G169" s="142"/>
      <c r="H169" s="142"/>
      <c r="I169" s="142"/>
      <c r="L169" s="142"/>
      <c r="M169" s="142"/>
      <c r="N169" s="142">
        <f t="shared" si="1"/>
        <v>0</v>
      </c>
    </row>
    <row r="170" spans="6:14" ht="15.75" customHeight="1">
      <c r="F170" s="142"/>
      <c r="G170" s="142"/>
      <c r="H170" s="142"/>
      <c r="I170" s="142"/>
      <c r="L170" s="142"/>
      <c r="M170" s="142"/>
      <c r="N170" s="142">
        <f t="shared" si="1"/>
        <v>0</v>
      </c>
    </row>
    <row r="171" spans="6:14" ht="15.75" customHeight="1">
      <c r="F171" s="142"/>
      <c r="G171" s="142"/>
      <c r="H171" s="142"/>
      <c r="I171" s="142"/>
      <c r="L171" s="142"/>
      <c r="M171" s="142"/>
      <c r="N171" s="142">
        <f t="shared" si="1"/>
        <v>0</v>
      </c>
    </row>
    <row r="172" spans="6:14" ht="15.75" customHeight="1">
      <c r="F172" s="142"/>
      <c r="G172" s="142"/>
      <c r="H172" s="142"/>
      <c r="I172" s="142"/>
      <c r="L172" s="142"/>
      <c r="M172" s="142"/>
      <c r="N172" s="142">
        <f t="shared" si="1"/>
        <v>0</v>
      </c>
    </row>
    <row r="173" spans="6:14" ht="15.75" customHeight="1">
      <c r="F173" s="142"/>
      <c r="G173" s="142"/>
      <c r="H173" s="142"/>
      <c r="I173" s="142"/>
      <c r="L173" s="142"/>
      <c r="M173" s="142"/>
      <c r="N173" s="142">
        <f t="shared" si="1"/>
        <v>0</v>
      </c>
    </row>
    <row r="174" spans="6:14" ht="15.75" customHeight="1">
      <c r="F174" s="142"/>
      <c r="G174" s="142"/>
      <c r="H174" s="142"/>
      <c r="I174" s="142"/>
      <c r="L174" s="142"/>
      <c r="M174" s="142"/>
      <c r="N174" s="142">
        <f t="shared" si="1"/>
        <v>0</v>
      </c>
    </row>
    <row r="175" spans="6:14" ht="15.75" customHeight="1">
      <c r="F175" s="142"/>
      <c r="G175" s="142"/>
      <c r="H175" s="142"/>
      <c r="I175" s="142"/>
      <c r="L175" s="142"/>
      <c r="M175" s="142"/>
      <c r="N175" s="142">
        <f t="shared" si="1"/>
        <v>0</v>
      </c>
    </row>
    <row r="176" spans="6:14" ht="15.75" customHeight="1">
      <c r="F176" s="142"/>
      <c r="G176" s="142"/>
      <c r="H176" s="142"/>
      <c r="I176" s="142"/>
      <c r="L176" s="142"/>
      <c r="M176" s="142"/>
      <c r="N176" s="142">
        <f t="shared" si="1"/>
        <v>0</v>
      </c>
    </row>
    <row r="177" spans="6:14" ht="15.75" customHeight="1">
      <c r="F177" s="142"/>
      <c r="G177" s="142"/>
      <c r="H177" s="142"/>
      <c r="I177" s="142"/>
      <c r="L177" s="142"/>
      <c r="M177" s="142"/>
      <c r="N177" s="142">
        <f t="shared" si="1"/>
        <v>0</v>
      </c>
    </row>
    <row r="178" spans="6:14" ht="15.75" customHeight="1">
      <c r="F178" s="142"/>
      <c r="G178" s="142"/>
      <c r="H178" s="142"/>
      <c r="I178" s="142"/>
      <c r="L178" s="142"/>
      <c r="M178" s="142"/>
      <c r="N178" s="142">
        <f t="shared" si="1"/>
        <v>0</v>
      </c>
    </row>
    <row r="179" spans="6:14" ht="15.75" customHeight="1">
      <c r="F179" s="142"/>
      <c r="G179" s="142"/>
      <c r="H179" s="142"/>
      <c r="I179" s="142"/>
      <c r="L179" s="142"/>
      <c r="M179" s="142"/>
      <c r="N179" s="142">
        <f t="shared" si="1"/>
        <v>0</v>
      </c>
    </row>
    <row r="180" spans="6:14" ht="15.75" customHeight="1">
      <c r="F180" s="142"/>
      <c r="G180" s="142"/>
      <c r="H180" s="142"/>
      <c r="I180" s="142"/>
      <c r="L180" s="142"/>
      <c r="M180" s="142"/>
      <c r="N180" s="142">
        <f t="shared" si="1"/>
        <v>0</v>
      </c>
    </row>
    <row r="181" spans="6:14" ht="15.75" customHeight="1">
      <c r="F181" s="142"/>
      <c r="G181" s="142"/>
      <c r="H181" s="142"/>
      <c r="I181" s="142"/>
      <c r="L181" s="142"/>
      <c r="M181" s="142"/>
      <c r="N181" s="142">
        <f t="shared" si="1"/>
        <v>0</v>
      </c>
    </row>
    <row r="182" spans="6:14" ht="15.75" customHeight="1">
      <c r="F182" s="142"/>
      <c r="G182" s="142"/>
      <c r="H182" s="142"/>
      <c r="I182" s="142"/>
      <c r="L182" s="142"/>
      <c r="M182" s="142"/>
      <c r="N182" s="142">
        <f t="shared" si="1"/>
        <v>0</v>
      </c>
    </row>
    <row r="183" spans="6:14" ht="15.75" customHeight="1">
      <c r="F183" s="142"/>
      <c r="G183" s="142"/>
      <c r="H183" s="142"/>
      <c r="I183" s="142"/>
      <c r="L183" s="142"/>
      <c r="M183" s="142"/>
      <c r="N183" s="142">
        <f t="shared" si="1"/>
        <v>0</v>
      </c>
    </row>
    <row r="184" spans="6:14" ht="15.75" customHeight="1">
      <c r="F184" s="142"/>
      <c r="G184" s="142"/>
      <c r="H184" s="142"/>
      <c r="I184" s="142"/>
      <c r="L184" s="142"/>
      <c r="M184" s="142"/>
      <c r="N184" s="142">
        <f t="shared" si="1"/>
        <v>0</v>
      </c>
    </row>
    <row r="185" spans="6:14" ht="15.75" customHeight="1">
      <c r="F185" s="142"/>
      <c r="G185" s="142"/>
      <c r="H185" s="142"/>
      <c r="I185" s="142"/>
      <c r="L185" s="142"/>
      <c r="M185" s="142"/>
      <c r="N185" s="142">
        <f t="shared" si="1"/>
        <v>0</v>
      </c>
    </row>
    <row r="186" spans="6:14" ht="15.75" customHeight="1">
      <c r="F186" s="142"/>
      <c r="G186" s="142"/>
      <c r="H186" s="142"/>
      <c r="I186" s="142"/>
      <c r="L186" s="142"/>
      <c r="M186" s="142"/>
      <c r="N186" s="142">
        <f t="shared" si="1"/>
        <v>0</v>
      </c>
    </row>
    <row r="187" spans="6:14" ht="15.75" customHeight="1">
      <c r="F187" s="142"/>
      <c r="G187" s="142"/>
      <c r="H187" s="142"/>
      <c r="I187" s="142"/>
      <c r="L187" s="142"/>
      <c r="M187" s="142"/>
      <c r="N187" s="142">
        <f t="shared" si="1"/>
        <v>0</v>
      </c>
    </row>
    <row r="188" spans="6:14" ht="15.75" customHeight="1">
      <c r="F188" s="142"/>
      <c r="G188" s="142"/>
      <c r="H188" s="142"/>
      <c r="I188" s="142"/>
      <c r="L188" s="142"/>
      <c r="M188" s="142"/>
      <c r="N188" s="142">
        <f t="shared" si="1"/>
        <v>0</v>
      </c>
    </row>
    <row r="189" spans="6:14" ht="15.75" customHeight="1">
      <c r="F189" s="142"/>
      <c r="G189" s="142"/>
      <c r="H189" s="142"/>
      <c r="I189" s="142"/>
      <c r="L189" s="142"/>
      <c r="M189" s="142"/>
      <c r="N189" s="142">
        <f t="shared" si="1"/>
        <v>0</v>
      </c>
    </row>
    <row r="190" spans="6:14" ht="15.75" customHeight="1">
      <c r="F190" s="142"/>
      <c r="G190" s="142"/>
      <c r="H190" s="142"/>
      <c r="I190" s="142"/>
      <c r="L190" s="142"/>
      <c r="M190" s="142"/>
      <c r="N190" s="142">
        <f t="shared" si="1"/>
        <v>0</v>
      </c>
    </row>
    <row r="191" spans="6:14" ht="15.75" customHeight="1">
      <c r="F191" s="142"/>
      <c r="G191" s="142"/>
      <c r="H191" s="142"/>
      <c r="I191" s="142"/>
      <c r="L191" s="142"/>
      <c r="M191" s="142"/>
      <c r="N191" s="142">
        <f t="shared" si="1"/>
        <v>0</v>
      </c>
    </row>
    <row r="192" spans="6:14" ht="15.75" customHeight="1">
      <c r="F192" s="142"/>
      <c r="G192" s="142"/>
      <c r="H192" s="142"/>
      <c r="I192" s="142"/>
      <c r="L192" s="142"/>
      <c r="M192" s="142"/>
      <c r="N192" s="142">
        <f t="shared" si="1"/>
        <v>0</v>
      </c>
    </row>
    <row r="193" spans="6:14" ht="15.75" customHeight="1">
      <c r="F193" s="142"/>
      <c r="G193" s="142"/>
      <c r="H193" s="142"/>
      <c r="I193" s="142"/>
      <c r="L193" s="142"/>
      <c r="M193" s="142"/>
      <c r="N193" s="142">
        <f t="shared" si="1"/>
        <v>0</v>
      </c>
    </row>
    <row r="194" spans="6:14" ht="15.75" customHeight="1">
      <c r="F194" s="142"/>
      <c r="G194" s="142"/>
      <c r="H194" s="142"/>
      <c r="I194" s="142"/>
      <c r="L194" s="142"/>
      <c r="M194" s="142"/>
      <c r="N194" s="142">
        <f t="shared" si="1"/>
        <v>0</v>
      </c>
    </row>
    <row r="195" spans="6:14" ht="15.75" customHeight="1">
      <c r="F195" s="142"/>
      <c r="G195" s="142"/>
      <c r="H195" s="142"/>
      <c r="I195" s="142"/>
      <c r="L195" s="142"/>
      <c r="M195" s="142"/>
      <c r="N195" s="142">
        <f t="shared" si="1"/>
        <v>0</v>
      </c>
    </row>
    <row r="196" spans="6:14" ht="15.75" customHeight="1">
      <c r="F196" s="142"/>
      <c r="G196" s="142"/>
      <c r="H196" s="142"/>
      <c r="I196" s="142"/>
      <c r="L196" s="142"/>
      <c r="M196" s="142"/>
      <c r="N196" s="142">
        <f t="shared" si="1"/>
        <v>0</v>
      </c>
    </row>
    <row r="197" spans="6:14" ht="15.75" customHeight="1">
      <c r="F197" s="142"/>
      <c r="G197" s="142"/>
      <c r="H197" s="142"/>
      <c r="I197" s="142"/>
      <c r="L197" s="142"/>
      <c r="M197" s="142"/>
      <c r="N197" s="142">
        <f t="shared" si="1"/>
        <v>0</v>
      </c>
    </row>
    <row r="198" spans="6:14" ht="15.75" customHeight="1">
      <c r="F198" s="142"/>
      <c r="G198" s="142"/>
      <c r="H198" s="142"/>
      <c r="I198" s="142"/>
      <c r="L198" s="142"/>
      <c r="M198" s="142"/>
      <c r="N198" s="142">
        <f t="shared" si="1"/>
        <v>0</v>
      </c>
    </row>
    <row r="199" spans="6:14" ht="15.75" customHeight="1">
      <c r="F199" s="142"/>
      <c r="G199" s="142"/>
      <c r="H199" s="142"/>
      <c r="I199" s="142"/>
      <c r="L199" s="142"/>
      <c r="M199" s="142"/>
      <c r="N199" s="142">
        <f t="shared" si="1"/>
        <v>0</v>
      </c>
    </row>
    <row r="200" spans="6:14" ht="15.75" customHeight="1">
      <c r="F200" s="142"/>
      <c r="G200" s="142"/>
      <c r="H200" s="142"/>
      <c r="I200" s="142"/>
      <c r="L200" s="142"/>
      <c r="M200" s="142"/>
      <c r="N200" s="142">
        <f t="shared" si="1"/>
        <v>0</v>
      </c>
    </row>
    <row r="201" spans="6:14" ht="15.75" customHeight="1">
      <c r="F201" s="142"/>
      <c r="G201" s="142"/>
      <c r="H201" s="142"/>
      <c r="I201" s="142"/>
      <c r="L201" s="142"/>
      <c r="M201" s="142"/>
      <c r="N201" s="142">
        <f t="shared" si="1"/>
        <v>0</v>
      </c>
    </row>
    <row r="202" spans="6:14" ht="15.75" customHeight="1">
      <c r="F202" s="142"/>
      <c r="G202" s="142"/>
      <c r="H202" s="142"/>
      <c r="I202" s="142"/>
      <c r="L202" s="142"/>
      <c r="M202" s="142"/>
      <c r="N202" s="142">
        <f t="shared" si="1"/>
        <v>0</v>
      </c>
    </row>
    <row r="203" spans="6:14" ht="15.75" customHeight="1">
      <c r="F203" s="142"/>
      <c r="G203" s="142"/>
      <c r="H203" s="142"/>
      <c r="I203" s="142"/>
      <c r="L203" s="142"/>
      <c r="M203" s="142"/>
      <c r="N203" s="142">
        <f t="shared" si="1"/>
        <v>0</v>
      </c>
    </row>
    <row r="204" spans="6:14" ht="15.75" customHeight="1">
      <c r="F204" s="142"/>
      <c r="G204" s="142"/>
      <c r="H204" s="142"/>
      <c r="I204" s="142"/>
      <c r="L204" s="142"/>
      <c r="M204" s="142"/>
      <c r="N204" s="142">
        <f t="shared" si="1"/>
        <v>0</v>
      </c>
    </row>
    <row r="205" spans="6:14" ht="15.75" customHeight="1">
      <c r="F205" s="142"/>
      <c r="G205" s="142"/>
      <c r="H205" s="142"/>
      <c r="I205" s="142"/>
      <c r="L205" s="142"/>
      <c r="M205" s="142"/>
      <c r="N205" s="142">
        <f t="shared" si="1"/>
        <v>0</v>
      </c>
    </row>
    <row r="206" spans="6:14" ht="15.75" customHeight="1">
      <c r="F206" s="142"/>
      <c r="G206" s="142"/>
      <c r="H206" s="142"/>
      <c r="I206" s="142"/>
      <c r="L206" s="142"/>
      <c r="M206" s="142"/>
      <c r="N206" s="142">
        <f t="shared" si="1"/>
        <v>0</v>
      </c>
    </row>
    <row r="207" spans="6:14" ht="15.75" customHeight="1">
      <c r="F207" s="142"/>
      <c r="G207" s="142"/>
      <c r="H207" s="142"/>
      <c r="I207" s="142"/>
      <c r="L207" s="142"/>
      <c r="M207" s="142"/>
      <c r="N207" s="142">
        <f t="shared" si="1"/>
        <v>0</v>
      </c>
    </row>
    <row r="208" spans="6:14" ht="15.75" customHeight="1">
      <c r="F208" s="142"/>
      <c r="G208" s="142"/>
      <c r="H208" s="142"/>
      <c r="I208" s="142"/>
      <c r="L208" s="142"/>
      <c r="M208" s="142"/>
      <c r="N208" s="142">
        <f t="shared" si="1"/>
        <v>0</v>
      </c>
    </row>
    <row r="209" spans="6:14" ht="15.75" customHeight="1">
      <c r="F209" s="142"/>
      <c r="G209" s="142"/>
      <c r="H209" s="142"/>
      <c r="I209" s="142"/>
      <c r="L209" s="142"/>
      <c r="M209" s="142"/>
      <c r="N209" s="142">
        <f t="shared" si="1"/>
        <v>0</v>
      </c>
    </row>
    <row r="210" spans="6:14" ht="15.75" customHeight="1">
      <c r="F210" s="142"/>
      <c r="G210" s="142"/>
      <c r="H210" s="142"/>
      <c r="I210" s="142"/>
      <c r="L210" s="142"/>
      <c r="M210" s="142"/>
      <c r="N210" s="142">
        <f t="shared" si="1"/>
        <v>0</v>
      </c>
    </row>
    <row r="211" spans="6:14" ht="15.75" customHeight="1">
      <c r="F211" s="142"/>
      <c r="G211" s="142"/>
      <c r="H211" s="142"/>
      <c r="I211" s="142"/>
      <c r="L211" s="142"/>
      <c r="M211" s="142"/>
      <c r="N211" s="142">
        <f t="shared" si="1"/>
        <v>0</v>
      </c>
    </row>
    <row r="212" spans="6:14" ht="15.75" customHeight="1">
      <c r="F212" s="142"/>
      <c r="G212" s="142"/>
      <c r="H212" s="142"/>
      <c r="I212" s="142"/>
      <c r="L212" s="142"/>
      <c r="M212" s="142"/>
      <c r="N212" s="142">
        <f t="shared" si="1"/>
        <v>0</v>
      </c>
    </row>
    <row r="213" spans="6:14" ht="15.75" customHeight="1">
      <c r="F213" s="142"/>
      <c r="G213" s="142"/>
      <c r="H213" s="142"/>
      <c r="I213" s="142"/>
      <c r="L213" s="142"/>
      <c r="M213" s="142"/>
      <c r="N213" s="142">
        <f t="shared" si="1"/>
        <v>0</v>
      </c>
    </row>
    <row r="214" spans="6:14" ht="15.75" customHeight="1">
      <c r="F214" s="142"/>
      <c r="G214" s="142"/>
      <c r="H214" s="142"/>
      <c r="I214" s="142"/>
      <c r="L214" s="142"/>
      <c r="M214" s="142"/>
      <c r="N214" s="142">
        <f t="shared" si="1"/>
        <v>0</v>
      </c>
    </row>
    <row r="215" spans="6:14" ht="15.75" customHeight="1">
      <c r="F215" s="142"/>
      <c r="G215" s="142"/>
      <c r="H215" s="142"/>
      <c r="I215" s="142"/>
      <c r="L215" s="142"/>
      <c r="M215" s="142"/>
      <c r="N215" s="142">
        <f t="shared" si="1"/>
        <v>0</v>
      </c>
    </row>
    <row r="216" spans="6:14" ht="15.75" customHeight="1">
      <c r="F216" s="142"/>
      <c r="G216" s="142"/>
      <c r="H216" s="142"/>
      <c r="I216" s="142"/>
      <c r="L216" s="142"/>
      <c r="M216" s="142"/>
      <c r="N216" s="142">
        <f t="shared" si="1"/>
        <v>0</v>
      </c>
    </row>
    <row r="217" spans="6:14" ht="15.75" customHeight="1">
      <c r="F217" s="142"/>
      <c r="G217" s="142"/>
      <c r="H217" s="142"/>
      <c r="I217" s="142"/>
      <c r="L217" s="142"/>
      <c r="M217" s="142"/>
      <c r="N217" s="142">
        <f t="shared" si="1"/>
        <v>0</v>
      </c>
    </row>
    <row r="218" spans="6:14" ht="15.75" customHeight="1">
      <c r="F218" s="142"/>
      <c r="G218" s="142"/>
      <c r="H218" s="142"/>
      <c r="I218" s="142"/>
      <c r="L218" s="142"/>
      <c r="M218" s="142"/>
      <c r="N218" s="142">
        <f t="shared" si="1"/>
        <v>0</v>
      </c>
    </row>
    <row r="219" spans="6:14" ht="15.75" customHeight="1">
      <c r="F219" s="142"/>
      <c r="G219" s="142"/>
      <c r="H219" s="142"/>
      <c r="I219" s="142"/>
      <c r="L219" s="142"/>
      <c r="M219" s="142"/>
      <c r="N219" s="142">
        <f t="shared" si="1"/>
        <v>0</v>
      </c>
    </row>
    <row r="220" spans="6:14" ht="15.75" customHeight="1">
      <c r="F220" s="142"/>
      <c r="G220" s="142"/>
      <c r="H220" s="142"/>
      <c r="I220" s="142"/>
      <c r="L220" s="142"/>
      <c r="M220" s="142"/>
      <c r="N220" s="142">
        <f t="shared" si="1"/>
        <v>0</v>
      </c>
    </row>
    <row r="221" spans="6:14" ht="15.75" customHeight="1">
      <c r="F221" s="142"/>
      <c r="G221" s="142"/>
      <c r="H221" s="142"/>
      <c r="I221" s="142"/>
      <c r="L221" s="142"/>
      <c r="M221" s="142"/>
      <c r="N221" s="142">
        <f t="shared" si="1"/>
        <v>0</v>
      </c>
    </row>
    <row r="222" spans="6:14" ht="15.75" customHeight="1">
      <c r="F222" s="142"/>
      <c r="G222" s="142"/>
      <c r="H222" s="142"/>
      <c r="I222" s="142"/>
      <c r="L222" s="142"/>
      <c r="M222" s="142"/>
      <c r="N222" s="142">
        <f t="shared" si="1"/>
        <v>0</v>
      </c>
    </row>
    <row r="223" spans="6:14" ht="15.75" customHeight="1">
      <c r="F223" s="142"/>
      <c r="G223" s="142"/>
      <c r="H223" s="142"/>
      <c r="I223" s="142"/>
      <c r="L223" s="142"/>
      <c r="M223" s="142"/>
      <c r="N223" s="142">
        <f t="shared" si="1"/>
        <v>0</v>
      </c>
    </row>
    <row r="224" spans="6:14" ht="15.75" customHeight="1">
      <c r="F224" s="142"/>
      <c r="G224" s="142"/>
      <c r="H224" s="142"/>
      <c r="I224" s="142"/>
      <c r="L224" s="142"/>
      <c r="M224" s="142"/>
      <c r="N224" s="142">
        <f t="shared" si="1"/>
        <v>0</v>
      </c>
    </row>
    <row r="225" spans="6:14" ht="15.75" customHeight="1">
      <c r="F225" s="142"/>
      <c r="G225" s="142"/>
      <c r="H225" s="142"/>
      <c r="I225" s="142"/>
      <c r="L225" s="142"/>
      <c r="M225" s="142"/>
      <c r="N225" s="142">
        <f t="shared" si="1"/>
        <v>0</v>
      </c>
    </row>
    <row r="226" spans="6:14" ht="15.75" customHeight="1">
      <c r="F226" s="142"/>
      <c r="G226" s="142"/>
      <c r="H226" s="142"/>
      <c r="I226" s="142"/>
      <c r="L226" s="142"/>
      <c r="M226" s="142"/>
      <c r="N226" s="142">
        <f t="shared" si="1"/>
        <v>0</v>
      </c>
    </row>
    <row r="227" spans="6:14" ht="15.75" customHeight="1">
      <c r="F227" s="142"/>
      <c r="G227" s="142"/>
      <c r="H227" s="142"/>
      <c r="I227" s="142"/>
      <c r="L227" s="142"/>
      <c r="M227" s="142"/>
      <c r="N227" s="142">
        <f t="shared" si="1"/>
        <v>0</v>
      </c>
    </row>
    <row r="228" spans="6:14" ht="15.75" customHeight="1">
      <c r="F228" s="142"/>
      <c r="G228" s="142"/>
      <c r="H228" s="142"/>
      <c r="I228" s="142"/>
      <c r="L228" s="142"/>
      <c r="M228" s="142"/>
      <c r="N228" s="142">
        <f t="shared" si="1"/>
        <v>0</v>
      </c>
    </row>
    <row r="229" spans="6:14" ht="15.75" customHeight="1">
      <c r="F229" s="142"/>
      <c r="G229" s="142"/>
      <c r="H229" s="142"/>
      <c r="I229" s="142"/>
      <c r="L229" s="142"/>
      <c r="M229" s="142"/>
      <c r="N229" s="142">
        <f t="shared" si="1"/>
        <v>0</v>
      </c>
    </row>
    <row r="230" spans="6:14" ht="15.75" customHeight="1">
      <c r="F230" s="142"/>
      <c r="G230" s="142"/>
      <c r="H230" s="142"/>
      <c r="I230" s="142"/>
      <c r="L230" s="142"/>
      <c r="M230" s="142"/>
      <c r="N230" s="142">
        <f t="shared" si="1"/>
        <v>0</v>
      </c>
    </row>
    <row r="231" spans="6:14" ht="15.75" customHeight="1">
      <c r="F231" s="142"/>
      <c r="G231" s="142"/>
      <c r="H231" s="142"/>
      <c r="I231" s="142"/>
      <c r="L231" s="142"/>
      <c r="M231" s="142"/>
      <c r="N231" s="142">
        <f t="shared" si="1"/>
        <v>0</v>
      </c>
    </row>
    <row r="232" spans="6:14" ht="15.75" customHeight="1">
      <c r="F232" s="142"/>
      <c r="G232" s="142"/>
      <c r="H232" s="142"/>
      <c r="I232" s="142"/>
      <c r="L232" s="142"/>
      <c r="M232" s="142"/>
      <c r="N232" s="142">
        <f t="shared" si="1"/>
        <v>0</v>
      </c>
    </row>
    <row r="233" spans="6:14" ht="15.75" customHeight="1">
      <c r="F233" s="142"/>
      <c r="G233" s="142"/>
      <c r="H233" s="142"/>
      <c r="I233" s="142"/>
      <c r="L233" s="142"/>
      <c r="M233" s="142"/>
      <c r="N233" s="142">
        <f t="shared" si="1"/>
        <v>0</v>
      </c>
    </row>
    <row r="234" spans="6:14" ht="15.75" customHeight="1">
      <c r="F234" s="142"/>
      <c r="G234" s="142"/>
      <c r="H234" s="142"/>
      <c r="I234" s="142"/>
      <c r="L234" s="142"/>
      <c r="M234" s="142"/>
      <c r="N234" s="142">
        <f t="shared" si="1"/>
        <v>0</v>
      </c>
    </row>
    <row r="235" spans="6:14" ht="15.75" customHeight="1">
      <c r="F235" s="142"/>
      <c r="G235" s="142"/>
      <c r="H235" s="142"/>
      <c r="I235" s="142"/>
      <c r="L235" s="142"/>
      <c r="M235" s="142"/>
      <c r="N235" s="142">
        <f t="shared" si="1"/>
        <v>0</v>
      </c>
    </row>
    <row r="236" spans="6:14" ht="15.75" customHeight="1">
      <c r="F236" s="142"/>
      <c r="G236" s="142"/>
      <c r="H236" s="142"/>
      <c r="I236" s="142"/>
      <c r="L236" s="142"/>
      <c r="M236" s="142"/>
      <c r="N236" s="142">
        <f t="shared" si="1"/>
        <v>0</v>
      </c>
    </row>
    <row r="237" spans="6:14" ht="15.75" customHeight="1">
      <c r="F237" s="142"/>
      <c r="G237" s="142"/>
      <c r="H237" s="142"/>
      <c r="I237" s="142"/>
      <c r="L237" s="142"/>
      <c r="M237" s="142"/>
      <c r="N237" s="142">
        <f t="shared" si="1"/>
        <v>0</v>
      </c>
    </row>
    <row r="238" spans="6:14" ht="15.75" customHeight="1">
      <c r="F238" s="142"/>
      <c r="G238" s="142"/>
      <c r="H238" s="142"/>
      <c r="I238" s="142"/>
      <c r="L238" s="142"/>
      <c r="M238" s="142"/>
      <c r="N238" s="142">
        <f t="shared" si="1"/>
        <v>0</v>
      </c>
    </row>
    <row r="239" spans="6:14" ht="15.75" customHeight="1">
      <c r="F239" s="142"/>
      <c r="G239" s="142"/>
      <c r="H239" s="142"/>
      <c r="I239" s="142"/>
      <c r="L239" s="142"/>
      <c r="M239" s="142"/>
      <c r="N239" s="142">
        <f t="shared" si="1"/>
        <v>0</v>
      </c>
    </row>
    <row r="240" spans="6:14" ht="15.75" customHeight="1">
      <c r="F240" s="142"/>
      <c r="G240" s="142"/>
      <c r="H240" s="142"/>
      <c r="I240" s="142"/>
      <c r="L240" s="142"/>
      <c r="M240" s="142"/>
      <c r="N240" s="142">
        <f t="shared" si="1"/>
        <v>0</v>
      </c>
    </row>
    <row r="241" spans="6:14" ht="15.75" customHeight="1">
      <c r="F241" s="142"/>
      <c r="G241" s="142"/>
      <c r="H241" s="142"/>
      <c r="I241" s="142"/>
      <c r="L241" s="142"/>
      <c r="M241" s="142"/>
      <c r="N241" s="142">
        <f t="shared" si="1"/>
        <v>0</v>
      </c>
    </row>
    <row r="242" spans="6:14" ht="15.75" customHeight="1">
      <c r="F242" s="142"/>
      <c r="G242" s="142"/>
      <c r="H242" s="142"/>
      <c r="I242" s="142"/>
      <c r="L242" s="142"/>
      <c r="M242" s="142"/>
      <c r="N242" s="142">
        <f t="shared" si="1"/>
        <v>0</v>
      </c>
    </row>
    <row r="243" spans="6:14" ht="15.75" customHeight="1">
      <c r="F243" s="142"/>
      <c r="G243" s="142"/>
      <c r="H243" s="142"/>
      <c r="I243" s="142"/>
      <c r="L243" s="142"/>
      <c r="M243" s="142"/>
      <c r="N243" s="142">
        <f t="shared" si="1"/>
        <v>0</v>
      </c>
    </row>
    <row r="244" spans="6:14" ht="15.75" customHeight="1">
      <c r="F244" s="142"/>
      <c r="G244" s="142"/>
      <c r="H244" s="142"/>
      <c r="I244" s="142"/>
      <c r="L244" s="142"/>
      <c r="M244" s="142"/>
      <c r="N244" s="142">
        <f t="shared" si="1"/>
        <v>0</v>
      </c>
    </row>
    <row r="245" spans="6:14" ht="15.75" customHeight="1">
      <c r="F245" s="142"/>
      <c r="G245" s="142"/>
      <c r="H245" s="142"/>
      <c r="I245" s="142"/>
      <c r="L245" s="142"/>
      <c r="M245" s="142"/>
      <c r="N245" s="142">
        <f t="shared" si="1"/>
        <v>0</v>
      </c>
    </row>
    <row r="246" spans="6:14" ht="15.75" customHeight="1">
      <c r="F246" s="142"/>
      <c r="G246" s="142"/>
      <c r="H246" s="142"/>
      <c r="I246" s="142"/>
      <c r="L246" s="142"/>
      <c r="M246" s="142"/>
      <c r="N246" s="142">
        <f t="shared" si="1"/>
        <v>0</v>
      </c>
    </row>
    <row r="247" spans="6:14" ht="15.75" customHeight="1">
      <c r="F247" s="142"/>
      <c r="G247" s="142"/>
      <c r="H247" s="142"/>
      <c r="I247" s="142"/>
      <c r="L247" s="142"/>
      <c r="M247" s="142"/>
      <c r="N247" s="142">
        <f t="shared" si="1"/>
        <v>0</v>
      </c>
    </row>
    <row r="248" spans="6:14" ht="15.75" customHeight="1">
      <c r="F248" s="142"/>
      <c r="G248" s="142"/>
      <c r="H248" s="142"/>
      <c r="I248" s="142"/>
      <c r="L248" s="142"/>
      <c r="M248" s="142"/>
      <c r="N248" s="142">
        <f t="shared" si="1"/>
        <v>0</v>
      </c>
    </row>
    <row r="249" spans="6:14" ht="15.75" customHeight="1">
      <c r="F249" s="142"/>
      <c r="G249" s="142"/>
      <c r="H249" s="142"/>
      <c r="I249" s="142"/>
      <c r="L249" s="142"/>
      <c r="M249" s="142"/>
      <c r="N249" s="142">
        <f t="shared" si="1"/>
        <v>0</v>
      </c>
    </row>
    <row r="250" spans="6:14" ht="15.75" customHeight="1">
      <c r="F250" s="142"/>
      <c r="G250" s="142"/>
      <c r="H250" s="142"/>
      <c r="I250" s="142"/>
      <c r="L250" s="142"/>
      <c r="M250" s="142"/>
      <c r="N250" s="142">
        <f t="shared" si="1"/>
        <v>0</v>
      </c>
    </row>
    <row r="251" spans="6:14" ht="15.75" customHeight="1">
      <c r="F251" s="142"/>
      <c r="G251" s="142"/>
      <c r="H251" s="142"/>
      <c r="I251" s="142"/>
      <c r="L251" s="142"/>
      <c r="M251" s="142"/>
      <c r="N251" s="142">
        <f t="shared" si="1"/>
        <v>0</v>
      </c>
    </row>
    <row r="252" spans="6:14" ht="15.75" customHeight="1">
      <c r="F252" s="142"/>
      <c r="G252" s="142"/>
      <c r="H252" s="142"/>
      <c r="I252" s="142"/>
      <c r="L252" s="142"/>
      <c r="M252" s="142"/>
      <c r="N252" s="142">
        <f t="shared" si="1"/>
        <v>0</v>
      </c>
    </row>
    <row r="253" spans="6:14" ht="15.75" customHeight="1">
      <c r="F253" s="142"/>
      <c r="G253" s="142"/>
      <c r="H253" s="142"/>
      <c r="I253" s="142"/>
      <c r="L253" s="142"/>
      <c r="M253" s="142"/>
      <c r="N253" s="142">
        <f t="shared" si="1"/>
        <v>0</v>
      </c>
    </row>
    <row r="254" spans="6:14" ht="15.75" customHeight="1">
      <c r="F254" s="142"/>
      <c r="G254" s="142"/>
      <c r="H254" s="142"/>
      <c r="I254" s="142"/>
      <c r="L254" s="142"/>
      <c r="M254" s="142"/>
      <c r="N254" s="142">
        <f t="shared" si="1"/>
        <v>0</v>
      </c>
    </row>
    <row r="255" spans="6:14" ht="15.75" customHeight="1">
      <c r="F255" s="142"/>
      <c r="G255" s="142"/>
      <c r="H255" s="142"/>
      <c r="I255" s="142"/>
      <c r="L255" s="142"/>
      <c r="M255" s="142"/>
      <c r="N255" s="142">
        <f t="shared" si="1"/>
        <v>0</v>
      </c>
    </row>
    <row r="256" spans="6:14" ht="15.75" customHeight="1">
      <c r="F256" s="142"/>
      <c r="G256" s="142"/>
      <c r="H256" s="142"/>
      <c r="I256" s="142"/>
      <c r="L256" s="142"/>
      <c r="M256" s="142"/>
      <c r="N256" s="142">
        <f t="shared" si="1"/>
        <v>0</v>
      </c>
    </row>
    <row r="257" spans="6:14" ht="15.75" customHeight="1">
      <c r="F257" s="142"/>
      <c r="G257" s="142"/>
      <c r="H257" s="142"/>
      <c r="I257" s="142"/>
      <c r="L257" s="142"/>
      <c r="M257" s="142"/>
      <c r="N257" s="142">
        <f t="shared" si="1"/>
        <v>0</v>
      </c>
    </row>
    <row r="258" spans="6:14" ht="15.75" customHeight="1">
      <c r="F258" s="142"/>
      <c r="G258" s="142"/>
      <c r="H258" s="142"/>
      <c r="I258" s="142"/>
      <c r="L258" s="142"/>
      <c r="M258" s="142"/>
      <c r="N258" s="142">
        <f t="shared" ref="N258:N512" si="2">SUM(F258,G258,H258,I258,L258,M258)</f>
        <v>0</v>
      </c>
    </row>
    <row r="259" spans="6:14" ht="15.75" customHeight="1">
      <c r="F259" s="142"/>
      <c r="G259" s="142"/>
      <c r="H259" s="142"/>
      <c r="I259" s="142"/>
      <c r="L259" s="142"/>
      <c r="M259" s="142"/>
      <c r="N259" s="142">
        <f t="shared" si="2"/>
        <v>0</v>
      </c>
    </row>
    <row r="260" spans="6:14" ht="15.75" customHeight="1">
      <c r="F260" s="142"/>
      <c r="G260" s="142"/>
      <c r="H260" s="142"/>
      <c r="I260" s="142"/>
      <c r="L260" s="142"/>
      <c r="M260" s="142"/>
      <c r="N260" s="142">
        <f t="shared" si="2"/>
        <v>0</v>
      </c>
    </row>
    <row r="261" spans="6:14" ht="15.75" customHeight="1">
      <c r="F261" s="142"/>
      <c r="G261" s="142"/>
      <c r="H261" s="142"/>
      <c r="I261" s="142"/>
      <c r="L261" s="142"/>
      <c r="M261" s="142"/>
      <c r="N261" s="142">
        <f t="shared" si="2"/>
        <v>0</v>
      </c>
    </row>
    <row r="262" spans="6:14" ht="15.75" customHeight="1">
      <c r="F262" s="142"/>
      <c r="G262" s="142"/>
      <c r="H262" s="142"/>
      <c r="I262" s="142"/>
      <c r="L262" s="142"/>
      <c r="M262" s="142"/>
      <c r="N262" s="142">
        <f t="shared" si="2"/>
        <v>0</v>
      </c>
    </row>
    <row r="263" spans="6:14" ht="15.75" customHeight="1">
      <c r="F263" s="142"/>
      <c r="G263" s="142"/>
      <c r="H263" s="142"/>
      <c r="I263" s="142"/>
      <c r="L263" s="142"/>
      <c r="M263" s="142"/>
      <c r="N263" s="142">
        <f t="shared" si="2"/>
        <v>0</v>
      </c>
    </row>
    <row r="264" spans="6:14" ht="15.75" customHeight="1">
      <c r="F264" s="142"/>
      <c r="G264" s="142"/>
      <c r="H264" s="142"/>
      <c r="I264" s="142"/>
      <c r="L264" s="142"/>
      <c r="M264" s="142"/>
      <c r="N264" s="142">
        <f t="shared" si="2"/>
        <v>0</v>
      </c>
    </row>
    <row r="265" spans="6:14" ht="15.75" customHeight="1">
      <c r="F265" s="142"/>
      <c r="G265" s="142"/>
      <c r="H265" s="142"/>
      <c r="I265" s="142"/>
      <c r="L265" s="142"/>
      <c r="M265" s="142"/>
      <c r="N265" s="142">
        <f t="shared" si="2"/>
        <v>0</v>
      </c>
    </row>
    <row r="266" spans="6:14" ht="15.75" customHeight="1">
      <c r="F266" s="142"/>
      <c r="G266" s="142"/>
      <c r="H266" s="142"/>
      <c r="I266" s="142"/>
      <c r="L266" s="142"/>
      <c r="M266" s="142"/>
      <c r="N266" s="142">
        <f t="shared" si="2"/>
        <v>0</v>
      </c>
    </row>
    <row r="267" spans="6:14" ht="15.75" customHeight="1">
      <c r="F267" s="142"/>
      <c r="G267" s="142"/>
      <c r="H267" s="142"/>
      <c r="I267" s="142"/>
      <c r="L267" s="142"/>
      <c r="M267" s="142"/>
      <c r="N267" s="142">
        <f t="shared" si="2"/>
        <v>0</v>
      </c>
    </row>
    <row r="268" spans="6:14" ht="15.75" customHeight="1">
      <c r="F268" s="142"/>
      <c r="G268" s="142"/>
      <c r="H268" s="142"/>
      <c r="I268" s="142"/>
      <c r="L268" s="142"/>
      <c r="M268" s="142"/>
      <c r="N268" s="142">
        <f t="shared" si="2"/>
        <v>0</v>
      </c>
    </row>
    <row r="269" spans="6:14" ht="15.75" customHeight="1">
      <c r="F269" s="142"/>
      <c r="G269" s="142"/>
      <c r="H269" s="142"/>
      <c r="I269" s="142"/>
      <c r="L269" s="142"/>
      <c r="M269" s="142"/>
      <c r="N269" s="142">
        <f t="shared" si="2"/>
        <v>0</v>
      </c>
    </row>
    <row r="270" spans="6:14" ht="15.75" customHeight="1">
      <c r="F270" s="142"/>
      <c r="G270" s="142"/>
      <c r="H270" s="142"/>
      <c r="I270" s="142"/>
      <c r="L270" s="142"/>
      <c r="M270" s="142"/>
      <c r="N270" s="142">
        <f t="shared" si="2"/>
        <v>0</v>
      </c>
    </row>
    <row r="271" spans="6:14" ht="15.75" customHeight="1">
      <c r="F271" s="142"/>
      <c r="G271" s="142"/>
      <c r="H271" s="142"/>
      <c r="I271" s="142"/>
      <c r="L271" s="142"/>
      <c r="M271" s="142"/>
      <c r="N271" s="142">
        <f t="shared" si="2"/>
        <v>0</v>
      </c>
    </row>
    <row r="272" spans="6:14" ht="15.75" customHeight="1">
      <c r="F272" s="142"/>
      <c r="G272" s="142"/>
      <c r="H272" s="142"/>
      <c r="I272" s="142"/>
      <c r="L272" s="142"/>
      <c r="M272" s="142"/>
      <c r="N272" s="142">
        <f t="shared" si="2"/>
        <v>0</v>
      </c>
    </row>
    <row r="273" spans="6:14" ht="15.75" customHeight="1">
      <c r="F273" s="142"/>
      <c r="G273" s="142"/>
      <c r="H273" s="142"/>
      <c r="I273" s="142"/>
      <c r="L273" s="142"/>
      <c r="M273" s="142"/>
      <c r="N273" s="142">
        <f t="shared" si="2"/>
        <v>0</v>
      </c>
    </row>
    <row r="274" spans="6:14" ht="15.75" customHeight="1">
      <c r="F274" s="142"/>
      <c r="G274" s="142"/>
      <c r="H274" s="142"/>
      <c r="I274" s="142"/>
      <c r="L274" s="142"/>
      <c r="M274" s="142"/>
      <c r="N274" s="142">
        <f t="shared" si="2"/>
        <v>0</v>
      </c>
    </row>
    <row r="275" spans="6:14" ht="15.75" customHeight="1">
      <c r="F275" s="142"/>
      <c r="G275" s="142"/>
      <c r="H275" s="142"/>
      <c r="I275" s="142"/>
      <c r="L275" s="142"/>
      <c r="M275" s="142"/>
      <c r="N275" s="142">
        <f t="shared" si="2"/>
        <v>0</v>
      </c>
    </row>
    <row r="276" spans="6:14" ht="15.75" customHeight="1">
      <c r="F276" s="142"/>
      <c r="G276" s="142"/>
      <c r="H276" s="142"/>
      <c r="I276" s="142"/>
      <c r="L276" s="142"/>
      <c r="M276" s="142"/>
      <c r="N276" s="142">
        <f t="shared" si="2"/>
        <v>0</v>
      </c>
    </row>
    <row r="277" spans="6:14" ht="15.75" customHeight="1">
      <c r="F277" s="142"/>
      <c r="G277" s="142"/>
      <c r="H277" s="142"/>
      <c r="I277" s="142"/>
      <c r="L277" s="142"/>
      <c r="M277" s="142"/>
      <c r="N277" s="142">
        <f t="shared" si="2"/>
        <v>0</v>
      </c>
    </row>
    <row r="278" spans="6:14" ht="15.75" customHeight="1">
      <c r="F278" s="142"/>
      <c r="G278" s="142"/>
      <c r="H278" s="142"/>
      <c r="I278" s="142"/>
      <c r="L278" s="142"/>
      <c r="M278" s="142"/>
      <c r="N278" s="142">
        <f t="shared" si="2"/>
        <v>0</v>
      </c>
    </row>
    <row r="279" spans="6:14" ht="15.75" customHeight="1">
      <c r="F279" s="142"/>
      <c r="G279" s="142"/>
      <c r="H279" s="142"/>
      <c r="I279" s="142"/>
      <c r="L279" s="142"/>
      <c r="M279" s="142"/>
      <c r="N279" s="142">
        <f t="shared" si="2"/>
        <v>0</v>
      </c>
    </row>
    <row r="280" spans="6:14" ht="15.75" customHeight="1">
      <c r="F280" s="142"/>
      <c r="G280" s="142"/>
      <c r="H280" s="142"/>
      <c r="I280" s="142"/>
      <c r="L280" s="142"/>
      <c r="M280" s="142"/>
      <c r="N280" s="142">
        <f t="shared" si="2"/>
        <v>0</v>
      </c>
    </row>
    <row r="281" spans="6:14" ht="15.75" customHeight="1">
      <c r="F281" s="142"/>
      <c r="G281" s="142"/>
      <c r="H281" s="142"/>
      <c r="I281" s="142"/>
      <c r="L281" s="142"/>
      <c r="M281" s="142"/>
      <c r="N281" s="142">
        <f t="shared" si="2"/>
        <v>0</v>
      </c>
    </row>
    <row r="282" spans="6:14" ht="15.75" customHeight="1">
      <c r="F282" s="142"/>
      <c r="G282" s="142"/>
      <c r="H282" s="142"/>
      <c r="I282" s="142"/>
      <c r="L282" s="142"/>
      <c r="M282" s="142"/>
      <c r="N282" s="142">
        <f t="shared" si="2"/>
        <v>0</v>
      </c>
    </row>
    <row r="283" spans="6:14" ht="15.75" customHeight="1">
      <c r="F283" s="142"/>
      <c r="G283" s="142"/>
      <c r="H283" s="142"/>
      <c r="I283" s="142"/>
      <c r="L283" s="142"/>
      <c r="M283" s="142"/>
      <c r="N283" s="142">
        <f t="shared" si="2"/>
        <v>0</v>
      </c>
    </row>
    <row r="284" spans="6:14" ht="15.75" customHeight="1">
      <c r="F284" s="142"/>
      <c r="G284" s="142"/>
      <c r="H284" s="142"/>
      <c r="I284" s="142"/>
      <c r="L284" s="142"/>
      <c r="M284" s="142"/>
      <c r="N284" s="142">
        <f t="shared" si="2"/>
        <v>0</v>
      </c>
    </row>
    <row r="285" spans="6:14" ht="15.75" customHeight="1">
      <c r="F285" s="142"/>
      <c r="G285" s="142"/>
      <c r="H285" s="142"/>
      <c r="I285" s="142"/>
      <c r="L285" s="142"/>
      <c r="M285" s="142"/>
      <c r="N285" s="142">
        <f t="shared" si="2"/>
        <v>0</v>
      </c>
    </row>
    <row r="286" spans="6:14" ht="15.75" customHeight="1">
      <c r="F286" s="142"/>
      <c r="G286" s="142"/>
      <c r="H286" s="142"/>
      <c r="I286" s="142"/>
      <c r="L286" s="142"/>
      <c r="M286" s="142"/>
      <c r="N286" s="142">
        <f t="shared" si="2"/>
        <v>0</v>
      </c>
    </row>
    <row r="287" spans="6:14" ht="15.75" customHeight="1">
      <c r="F287" s="142"/>
      <c r="G287" s="142"/>
      <c r="H287" s="142"/>
      <c r="I287" s="142"/>
      <c r="L287" s="142"/>
      <c r="M287" s="142"/>
      <c r="N287" s="142">
        <f t="shared" si="2"/>
        <v>0</v>
      </c>
    </row>
    <row r="288" spans="6:14" ht="15.75" customHeight="1">
      <c r="F288" s="142"/>
      <c r="G288" s="142"/>
      <c r="H288" s="142"/>
      <c r="I288" s="142"/>
      <c r="L288" s="142"/>
      <c r="M288" s="142"/>
      <c r="N288" s="142">
        <f t="shared" si="2"/>
        <v>0</v>
      </c>
    </row>
    <row r="289" spans="6:14" ht="15.75" customHeight="1">
      <c r="F289" s="142"/>
      <c r="G289" s="142"/>
      <c r="H289" s="142"/>
      <c r="I289" s="142"/>
      <c r="L289" s="142"/>
      <c r="M289" s="142"/>
      <c r="N289" s="142">
        <f t="shared" si="2"/>
        <v>0</v>
      </c>
    </row>
    <row r="290" spans="6:14" ht="15.75" customHeight="1">
      <c r="F290" s="142"/>
      <c r="G290" s="142"/>
      <c r="H290" s="142"/>
      <c r="I290" s="142"/>
      <c r="L290" s="142"/>
      <c r="M290" s="142"/>
      <c r="N290" s="142">
        <f t="shared" si="2"/>
        <v>0</v>
      </c>
    </row>
    <row r="291" spans="6:14" ht="15.75" customHeight="1">
      <c r="F291" s="142"/>
      <c r="G291" s="142"/>
      <c r="H291" s="142"/>
      <c r="I291" s="142"/>
      <c r="L291" s="142"/>
      <c r="M291" s="142"/>
      <c r="N291" s="142">
        <f t="shared" si="2"/>
        <v>0</v>
      </c>
    </row>
    <row r="292" spans="6:14" ht="15.75" customHeight="1">
      <c r="F292" s="142"/>
      <c r="G292" s="142"/>
      <c r="H292" s="142"/>
      <c r="I292" s="142"/>
      <c r="L292" s="142"/>
      <c r="M292" s="142"/>
      <c r="N292" s="142">
        <f t="shared" si="2"/>
        <v>0</v>
      </c>
    </row>
    <row r="293" spans="6:14" ht="15.75" customHeight="1">
      <c r="F293" s="142"/>
      <c r="G293" s="142"/>
      <c r="H293" s="142"/>
      <c r="I293" s="142"/>
      <c r="L293" s="142"/>
      <c r="M293" s="142"/>
      <c r="N293" s="142">
        <f t="shared" si="2"/>
        <v>0</v>
      </c>
    </row>
    <row r="294" spans="6:14" ht="15.75" customHeight="1">
      <c r="F294" s="142"/>
      <c r="G294" s="142"/>
      <c r="H294" s="142"/>
      <c r="I294" s="142"/>
      <c r="L294" s="142"/>
      <c r="M294" s="142"/>
      <c r="N294" s="142">
        <f t="shared" si="2"/>
        <v>0</v>
      </c>
    </row>
    <row r="295" spans="6:14" ht="15.75" customHeight="1">
      <c r="F295" s="142"/>
      <c r="G295" s="142"/>
      <c r="H295" s="142"/>
      <c r="I295" s="142"/>
      <c r="L295" s="142"/>
      <c r="M295" s="142"/>
      <c r="N295" s="142">
        <f t="shared" si="2"/>
        <v>0</v>
      </c>
    </row>
    <row r="296" spans="6:14" ht="15.75" customHeight="1">
      <c r="F296" s="142"/>
      <c r="G296" s="142"/>
      <c r="H296" s="142"/>
      <c r="I296" s="142"/>
      <c r="L296" s="142"/>
      <c r="M296" s="142"/>
      <c r="N296" s="142">
        <f t="shared" si="2"/>
        <v>0</v>
      </c>
    </row>
    <row r="297" spans="6:14" ht="15.75" customHeight="1">
      <c r="F297" s="142"/>
      <c r="G297" s="142"/>
      <c r="H297" s="142"/>
      <c r="I297" s="142"/>
      <c r="L297" s="142"/>
      <c r="M297" s="142"/>
      <c r="N297" s="142">
        <f t="shared" si="2"/>
        <v>0</v>
      </c>
    </row>
    <row r="298" spans="6:14" ht="15.75" customHeight="1">
      <c r="F298" s="142"/>
      <c r="G298" s="142"/>
      <c r="H298" s="142"/>
      <c r="I298" s="142"/>
      <c r="L298" s="142"/>
      <c r="M298" s="142"/>
      <c r="N298" s="142">
        <f t="shared" si="2"/>
        <v>0</v>
      </c>
    </row>
    <row r="299" spans="6:14" ht="15.75" customHeight="1">
      <c r="F299" s="142"/>
      <c r="G299" s="142"/>
      <c r="H299" s="142"/>
      <c r="I299" s="142"/>
      <c r="L299" s="142"/>
      <c r="M299" s="142"/>
      <c r="N299" s="142">
        <f t="shared" si="2"/>
        <v>0</v>
      </c>
    </row>
    <row r="300" spans="6:14" ht="15.75" customHeight="1">
      <c r="F300" s="142"/>
      <c r="G300" s="142"/>
      <c r="H300" s="142"/>
      <c r="I300" s="142"/>
      <c r="L300" s="142"/>
      <c r="M300" s="142"/>
      <c r="N300" s="142">
        <f t="shared" si="2"/>
        <v>0</v>
      </c>
    </row>
    <row r="301" spans="6:14" ht="15.75" customHeight="1">
      <c r="F301" s="142"/>
      <c r="G301" s="142"/>
      <c r="H301" s="142"/>
      <c r="I301" s="142"/>
      <c r="L301" s="142"/>
      <c r="M301" s="142"/>
      <c r="N301" s="142">
        <f t="shared" si="2"/>
        <v>0</v>
      </c>
    </row>
    <row r="302" spans="6:14" ht="15.75" customHeight="1">
      <c r="F302" s="142"/>
      <c r="G302" s="142"/>
      <c r="H302" s="142"/>
      <c r="I302" s="142"/>
      <c r="L302" s="142"/>
      <c r="M302" s="142"/>
      <c r="N302" s="142">
        <f t="shared" si="2"/>
        <v>0</v>
      </c>
    </row>
    <row r="303" spans="6:14" ht="15.75" customHeight="1">
      <c r="F303" s="142"/>
      <c r="G303" s="142"/>
      <c r="H303" s="142"/>
      <c r="I303" s="142"/>
      <c r="L303" s="142"/>
      <c r="M303" s="142"/>
      <c r="N303" s="142">
        <f t="shared" si="2"/>
        <v>0</v>
      </c>
    </row>
    <row r="304" spans="6:14" ht="15.75" customHeight="1">
      <c r="F304" s="142"/>
      <c r="G304" s="142"/>
      <c r="H304" s="142"/>
      <c r="I304" s="142"/>
      <c r="L304" s="142"/>
      <c r="M304" s="142"/>
      <c r="N304" s="142">
        <f t="shared" si="2"/>
        <v>0</v>
      </c>
    </row>
    <row r="305" spans="6:14" ht="15.75" customHeight="1">
      <c r="F305" s="142"/>
      <c r="G305" s="142"/>
      <c r="H305" s="142"/>
      <c r="I305" s="142"/>
      <c r="L305" s="142"/>
      <c r="M305" s="142"/>
      <c r="N305" s="142">
        <f t="shared" si="2"/>
        <v>0</v>
      </c>
    </row>
    <row r="306" spans="6:14" ht="15.75" customHeight="1">
      <c r="F306" s="142"/>
      <c r="G306" s="142"/>
      <c r="H306" s="142"/>
      <c r="I306" s="142"/>
      <c r="L306" s="142"/>
      <c r="M306" s="142"/>
      <c r="N306" s="142">
        <f t="shared" si="2"/>
        <v>0</v>
      </c>
    </row>
    <row r="307" spans="6:14" ht="15.75" customHeight="1">
      <c r="F307" s="142"/>
      <c r="G307" s="142"/>
      <c r="H307" s="142"/>
      <c r="I307" s="142"/>
      <c r="L307" s="142"/>
      <c r="M307" s="142"/>
      <c r="N307" s="142">
        <f t="shared" si="2"/>
        <v>0</v>
      </c>
    </row>
    <row r="308" spans="6:14" ht="15.75" customHeight="1">
      <c r="F308" s="142"/>
      <c r="G308" s="142"/>
      <c r="H308" s="142"/>
      <c r="I308" s="142"/>
      <c r="L308" s="142"/>
      <c r="M308" s="142"/>
      <c r="N308" s="142">
        <f t="shared" si="2"/>
        <v>0</v>
      </c>
    </row>
    <row r="309" spans="6:14" ht="15.75" customHeight="1">
      <c r="F309" s="142"/>
      <c r="G309" s="142"/>
      <c r="H309" s="142"/>
      <c r="I309" s="142"/>
      <c r="L309" s="142"/>
      <c r="M309" s="142"/>
      <c r="N309" s="142">
        <f t="shared" si="2"/>
        <v>0</v>
      </c>
    </row>
    <row r="310" spans="6:14" ht="15.75" customHeight="1">
      <c r="F310" s="142"/>
      <c r="G310" s="142"/>
      <c r="H310" s="142"/>
      <c r="I310" s="142"/>
      <c r="L310" s="142"/>
      <c r="M310" s="142"/>
      <c r="N310" s="142">
        <f t="shared" si="2"/>
        <v>0</v>
      </c>
    </row>
    <row r="311" spans="6:14" ht="15.75" customHeight="1">
      <c r="F311" s="142"/>
      <c r="G311" s="142"/>
      <c r="H311" s="142"/>
      <c r="I311" s="142"/>
      <c r="L311" s="142"/>
      <c r="M311" s="142"/>
      <c r="N311" s="142">
        <f t="shared" si="2"/>
        <v>0</v>
      </c>
    </row>
    <row r="312" spans="6:14" ht="15.75" customHeight="1">
      <c r="F312" s="142"/>
      <c r="G312" s="142"/>
      <c r="H312" s="142"/>
      <c r="I312" s="142"/>
      <c r="L312" s="142"/>
      <c r="M312" s="142"/>
      <c r="N312" s="142">
        <f t="shared" si="2"/>
        <v>0</v>
      </c>
    </row>
    <row r="313" spans="6:14" ht="15.75" customHeight="1">
      <c r="F313" s="142"/>
      <c r="G313" s="142"/>
      <c r="H313" s="142"/>
      <c r="I313" s="142"/>
      <c r="L313" s="142"/>
      <c r="M313" s="142"/>
      <c r="N313" s="142">
        <f t="shared" si="2"/>
        <v>0</v>
      </c>
    </row>
    <row r="314" spans="6:14" ht="15.75" customHeight="1">
      <c r="F314" s="142"/>
      <c r="G314" s="142"/>
      <c r="H314" s="142"/>
      <c r="I314" s="142"/>
      <c r="L314" s="142"/>
      <c r="M314" s="142"/>
      <c r="N314" s="142">
        <f t="shared" si="2"/>
        <v>0</v>
      </c>
    </row>
    <row r="315" spans="6:14" ht="15.75" customHeight="1">
      <c r="F315" s="142"/>
      <c r="G315" s="142"/>
      <c r="H315" s="142"/>
      <c r="I315" s="142"/>
      <c r="L315" s="142"/>
      <c r="M315" s="142"/>
      <c r="N315" s="142">
        <f t="shared" si="2"/>
        <v>0</v>
      </c>
    </row>
    <row r="316" spans="6:14" ht="15.75" customHeight="1">
      <c r="F316" s="142"/>
      <c r="G316" s="142"/>
      <c r="H316" s="142"/>
      <c r="I316" s="142"/>
      <c r="L316" s="142"/>
      <c r="M316" s="142"/>
      <c r="N316" s="142">
        <f t="shared" si="2"/>
        <v>0</v>
      </c>
    </row>
    <row r="317" spans="6:14" ht="15.75" customHeight="1">
      <c r="F317" s="142"/>
      <c r="G317" s="142"/>
      <c r="H317" s="142"/>
      <c r="I317" s="142"/>
      <c r="L317" s="142"/>
      <c r="M317" s="142"/>
      <c r="N317" s="142">
        <f t="shared" si="2"/>
        <v>0</v>
      </c>
    </row>
    <row r="318" spans="6:14" ht="15.75" customHeight="1">
      <c r="F318" s="142"/>
      <c r="G318" s="142"/>
      <c r="H318" s="142"/>
      <c r="I318" s="142"/>
      <c r="L318" s="142"/>
      <c r="M318" s="142"/>
      <c r="N318" s="142">
        <f t="shared" si="2"/>
        <v>0</v>
      </c>
    </row>
    <row r="319" spans="6:14" ht="15.75" customHeight="1">
      <c r="F319" s="142"/>
      <c r="G319" s="142"/>
      <c r="H319" s="142"/>
      <c r="I319" s="142"/>
      <c r="L319" s="142"/>
      <c r="M319" s="142"/>
      <c r="N319" s="142">
        <f t="shared" si="2"/>
        <v>0</v>
      </c>
    </row>
    <row r="320" spans="6:14" ht="15.75" customHeight="1">
      <c r="F320" s="142"/>
      <c r="G320" s="142"/>
      <c r="H320" s="142"/>
      <c r="I320" s="142"/>
      <c r="L320" s="142"/>
      <c r="M320" s="142"/>
      <c r="N320" s="142">
        <f t="shared" si="2"/>
        <v>0</v>
      </c>
    </row>
    <row r="321" spans="6:14" ht="15.75" customHeight="1">
      <c r="F321" s="142"/>
      <c r="G321" s="142"/>
      <c r="H321" s="142"/>
      <c r="I321" s="142"/>
      <c r="L321" s="142"/>
      <c r="M321" s="142"/>
      <c r="N321" s="142">
        <f t="shared" si="2"/>
        <v>0</v>
      </c>
    </row>
    <row r="322" spans="6:14" ht="15.75" customHeight="1">
      <c r="F322" s="142"/>
      <c r="G322" s="142"/>
      <c r="H322" s="142"/>
      <c r="I322" s="142"/>
      <c r="L322" s="142"/>
      <c r="M322" s="142"/>
      <c r="N322" s="142">
        <f t="shared" si="2"/>
        <v>0</v>
      </c>
    </row>
    <row r="323" spans="6:14" ht="15.75" customHeight="1">
      <c r="F323" s="142"/>
      <c r="G323" s="142"/>
      <c r="H323" s="142"/>
      <c r="I323" s="142"/>
      <c r="L323" s="142"/>
      <c r="M323" s="142"/>
      <c r="N323" s="142">
        <f t="shared" si="2"/>
        <v>0</v>
      </c>
    </row>
    <row r="324" spans="6:14" ht="15.75" customHeight="1">
      <c r="F324" s="142"/>
      <c r="G324" s="142"/>
      <c r="H324" s="142"/>
      <c r="I324" s="142"/>
      <c r="L324" s="142"/>
      <c r="M324" s="142"/>
      <c r="N324" s="142">
        <f t="shared" si="2"/>
        <v>0</v>
      </c>
    </row>
    <row r="325" spans="6:14" ht="15.75" customHeight="1">
      <c r="F325" s="142"/>
      <c r="G325" s="142"/>
      <c r="H325" s="142"/>
      <c r="I325" s="142"/>
      <c r="L325" s="142"/>
      <c r="M325" s="142"/>
      <c r="N325" s="142">
        <f t="shared" si="2"/>
        <v>0</v>
      </c>
    </row>
    <row r="326" spans="6:14" ht="15.75" customHeight="1">
      <c r="F326" s="142"/>
      <c r="G326" s="142"/>
      <c r="H326" s="142"/>
      <c r="I326" s="142"/>
      <c r="L326" s="142"/>
      <c r="M326" s="142"/>
      <c r="N326" s="142">
        <f t="shared" si="2"/>
        <v>0</v>
      </c>
    </row>
    <row r="327" spans="6:14" ht="15.75" customHeight="1">
      <c r="F327" s="142"/>
      <c r="G327" s="142"/>
      <c r="H327" s="142"/>
      <c r="I327" s="142"/>
      <c r="L327" s="142"/>
      <c r="M327" s="142"/>
      <c r="N327" s="142">
        <f t="shared" si="2"/>
        <v>0</v>
      </c>
    </row>
    <row r="328" spans="6:14" ht="15.75" customHeight="1">
      <c r="F328" s="142"/>
      <c r="G328" s="142"/>
      <c r="H328" s="142"/>
      <c r="I328" s="142"/>
      <c r="L328" s="142"/>
      <c r="M328" s="142"/>
      <c r="N328" s="142">
        <f t="shared" si="2"/>
        <v>0</v>
      </c>
    </row>
    <row r="329" spans="6:14" ht="15.75" customHeight="1">
      <c r="F329" s="142"/>
      <c r="G329" s="142"/>
      <c r="H329" s="142"/>
      <c r="I329" s="142"/>
      <c r="L329" s="142"/>
      <c r="M329" s="142"/>
      <c r="N329" s="142">
        <f t="shared" si="2"/>
        <v>0</v>
      </c>
    </row>
    <row r="330" spans="6:14" ht="15.75" customHeight="1">
      <c r="F330" s="142"/>
      <c r="G330" s="142"/>
      <c r="H330" s="142"/>
      <c r="I330" s="142"/>
      <c r="L330" s="142"/>
      <c r="M330" s="142"/>
      <c r="N330" s="142">
        <f t="shared" si="2"/>
        <v>0</v>
      </c>
    </row>
    <row r="331" spans="6:14" ht="15.75" customHeight="1">
      <c r="F331" s="142"/>
      <c r="G331" s="142"/>
      <c r="H331" s="142"/>
      <c r="I331" s="142"/>
      <c r="L331" s="142"/>
      <c r="M331" s="142"/>
      <c r="N331" s="142">
        <f t="shared" si="2"/>
        <v>0</v>
      </c>
    </row>
    <row r="332" spans="6:14" ht="15.75" customHeight="1">
      <c r="F332" s="142"/>
      <c r="G332" s="142"/>
      <c r="H332" s="142"/>
      <c r="I332" s="142"/>
      <c r="L332" s="142"/>
      <c r="M332" s="142"/>
      <c r="N332" s="142">
        <f t="shared" si="2"/>
        <v>0</v>
      </c>
    </row>
    <row r="333" spans="6:14" ht="15.75" customHeight="1">
      <c r="F333" s="142"/>
      <c r="G333" s="142"/>
      <c r="H333" s="142"/>
      <c r="I333" s="142"/>
      <c r="L333" s="142"/>
      <c r="M333" s="142"/>
      <c r="N333" s="142">
        <f t="shared" si="2"/>
        <v>0</v>
      </c>
    </row>
    <row r="334" spans="6:14" ht="15.75" customHeight="1">
      <c r="F334" s="142"/>
      <c r="G334" s="142"/>
      <c r="H334" s="142"/>
      <c r="I334" s="142"/>
      <c r="L334" s="142"/>
      <c r="M334" s="142"/>
      <c r="N334" s="142">
        <f t="shared" si="2"/>
        <v>0</v>
      </c>
    </row>
    <row r="335" spans="6:14" ht="15.75" customHeight="1">
      <c r="F335" s="142"/>
      <c r="G335" s="142"/>
      <c r="H335" s="142"/>
      <c r="I335" s="142"/>
      <c r="L335" s="142"/>
      <c r="M335" s="142"/>
      <c r="N335" s="142">
        <f t="shared" si="2"/>
        <v>0</v>
      </c>
    </row>
    <row r="336" spans="6:14" ht="15.75" customHeight="1">
      <c r="F336" s="142"/>
      <c r="G336" s="142"/>
      <c r="H336" s="142"/>
      <c r="I336" s="142"/>
      <c r="L336" s="142"/>
      <c r="M336" s="142"/>
      <c r="N336" s="142">
        <f t="shared" si="2"/>
        <v>0</v>
      </c>
    </row>
    <row r="337" spans="6:14" ht="15.75" customHeight="1">
      <c r="F337" s="142"/>
      <c r="G337" s="142"/>
      <c r="H337" s="142"/>
      <c r="I337" s="142"/>
      <c r="L337" s="142"/>
      <c r="M337" s="142"/>
      <c r="N337" s="142">
        <f t="shared" si="2"/>
        <v>0</v>
      </c>
    </row>
    <row r="338" spans="6:14" ht="15.75" customHeight="1">
      <c r="F338" s="142"/>
      <c r="G338" s="142"/>
      <c r="H338" s="142"/>
      <c r="I338" s="142"/>
      <c r="L338" s="142"/>
      <c r="M338" s="142"/>
      <c r="N338" s="142">
        <f t="shared" si="2"/>
        <v>0</v>
      </c>
    </row>
    <row r="339" spans="6:14" ht="15.75" customHeight="1">
      <c r="F339" s="142"/>
      <c r="G339" s="142"/>
      <c r="H339" s="142"/>
      <c r="I339" s="142"/>
      <c r="L339" s="142"/>
      <c r="M339" s="142"/>
      <c r="N339" s="142">
        <f t="shared" si="2"/>
        <v>0</v>
      </c>
    </row>
    <row r="340" spans="6:14" ht="15.75" customHeight="1">
      <c r="F340" s="142"/>
      <c r="G340" s="142"/>
      <c r="H340" s="142"/>
      <c r="I340" s="142"/>
      <c r="L340" s="142"/>
      <c r="M340" s="142"/>
      <c r="N340" s="142">
        <f t="shared" si="2"/>
        <v>0</v>
      </c>
    </row>
    <row r="341" spans="6:14" ht="15.75" customHeight="1">
      <c r="F341" s="142"/>
      <c r="G341" s="142"/>
      <c r="H341" s="142"/>
      <c r="I341" s="142"/>
      <c r="L341" s="142"/>
      <c r="M341" s="142"/>
      <c r="N341" s="142">
        <f t="shared" si="2"/>
        <v>0</v>
      </c>
    </row>
    <row r="342" spans="6:14" ht="15.75" customHeight="1">
      <c r="F342" s="142"/>
      <c r="G342" s="142"/>
      <c r="H342" s="142"/>
      <c r="I342" s="142"/>
      <c r="L342" s="142"/>
      <c r="M342" s="142"/>
      <c r="N342" s="142">
        <f t="shared" si="2"/>
        <v>0</v>
      </c>
    </row>
    <row r="343" spans="6:14" ht="15.75" customHeight="1">
      <c r="F343" s="142"/>
      <c r="G343" s="142"/>
      <c r="H343" s="142"/>
      <c r="I343" s="142"/>
      <c r="L343" s="142"/>
      <c r="M343" s="142"/>
      <c r="N343" s="142">
        <f t="shared" si="2"/>
        <v>0</v>
      </c>
    </row>
    <row r="344" spans="6:14" ht="15.75" customHeight="1">
      <c r="F344" s="142"/>
      <c r="G344" s="142"/>
      <c r="H344" s="142"/>
      <c r="I344" s="142"/>
      <c r="L344" s="142"/>
      <c r="M344" s="142"/>
      <c r="N344" s="142">
        <f t="shared" si="2"/>
        <v>0</v>
      </c>
    </row>
    <row r="345" spans="6:14" ht="15.75" customHeight="1">
      <c r="F345" s="142"/>
      <c r="G345" s="142"/>
      <c r="H345" s="142"/>
      <c r="I345" s="142"/>
      <c r="L345" s="142"/>
      <c r="M345" s="142"/>
      <c r="N345" s="142">
        <f t="shared" si="2"/>
        <v>0</v>
      </c>
    </row>
    <row r="346" spans="6:14" ht="15.75" customHeight="1">
      <c r="F346" s="142"/>
      <c r="G346" s="142"/>
      <c r="H346" s="142"/>
      <c r="I346" s="142"/>
      <c r="L346" s="142"/>
      <c r="M346" s="142"/>
      <c r="N346" s="142">
        <f t="shared" si="2"/>
        <v>0</v>
      </c>
    </row>
    <row r="347" spans="6:14" ht="15.75" customHeight="1">
      <c r="F347" s="142"/>
      <c r="G347" s="142"/>
      <c r="H347" s="142"/>
      <c r="I347" s="142"/>
      <c r="L347" s="142"/>
      <c r="M347" s="142"/>
      <c r="N347" s="142">
        <f t="shared" si="2"/>
        <v>0</v>
      </c>
    </row>
    <row r="348" spans="6:14" ht="15.75" customHeight="1">
      <c r="F348" s="142"/>
      <c r="G348" s="142"/>
      <c r="H348" s="142"/>
      <c r="I348" s="142"/>
      <c r="L348" s="142"/>
      <c r="M348" s="142"/>
      <c r="N348" s="142">
        <f t="shared" si="2"/>
        <v>0</v>
      </c>
    </row>
    <row r="349" spans="6:14" ht="15.75" customHeight="1">
      <c r="F349" s="142"/>
      <c r="G349" s="142"/>
      <c r="H349" s="142"/>
      <c r="I349" s="142"/>
      <c r="L349" s="142"/>
      <c r="M349" s="142"/>
      <c r="N349" s="142">
        <f t="shared" si="2"/>
        <v>0</v>
      </c>
    </row>
    <row r="350" spans="6:14" ht="15.75" customHeight="1">
      <c r="F350" s="142"/>
      <c r="G350" s="142"/>
      <c r="H350" s="142"/>
      <c r="I350" s="142"/>
      <c r="L350" s="142"/>
      <c r="M350" s="142"/>
      <c r="N350" s="142">
        <f t="shared" si="2"/>
        <v>0</v>
      </c>
    </row>
    <row r="351" spans="6:14" ht="15.75" customHeight="1">
      <c r="F351" s="142"/>
      <c r="G351" s="142"/>
      <c r="H351" s="142"/>
      <c r="I351" s="142"/>
      <c r="L351" s="142"/>
      <c r="M351" s="142"/>
      <c r="N351" s="142">
        <f t="shared" si="2"/>
        <v>0</v>
      </c>
    </row>
    <row r="352" spans="6:14" ht="15.75" customHeight="1">
      <c r="F352" s="142"/>
      <c r="G352" s="142"/>
      <c r="H352" s="142"/>
      <c r="I352" s="142"/>
      <c r="L352" s="142"/>
      <c r="M352" s="142"/>
      <c r="N352" s="142">
        <f t="shared" si="2"/>
        <v>0</v>
      </c>
    </row>
    <row r="353" spans="6:14" ht="15.75" customHeight="1">
      <c r="F353" s="142"/>
      <c r="G353" s="142"/>
      <c r="H353" s="142"/>
      <c r="I353" s="142"/>
      <c r="L353" s="142"/>
      <c r="M353" s="142"/>
      <c r="N353" s="142">
        <f t="shared" si="2"/>
        <v>0</v>
      </c>
    </row>
    <row r="354" spans="6:14" ht="15.75" customHeight="1">
      <c r="F354" s="142"/>
      <c r="G354" s="142"/>
      <c r="H354" s="142"/>
      <c r="I354" s="142"/>
      <c r="L354" s="142"/>
      <c r="M354" s="142"/>
      <c r="N354" s="142">
        <f t="shared" si="2"/>
        <v>0</v>
      </c>
    </row>
    <row r="355" spans="6:14" ht="15.75" customHeight="1">
      <c r="F355" s="142"/>
      <c r="G355" s="142"/>
      <c r="H355" s="142"/>
      <c r="I355" s="142"/>
      <c r="L355" s="142"/>
      <c r="M355" s="142"/>
      <c r="N355" s="142">
        <f t="shared" si="2"/>
        <v>0</v>
      </c>
    </row>
    <row r="356" spans="6:14" ht="15.75" customHeight="1">
      <c r="F356" s="142"/>
      <c r="G356" s="142"/>
      <c r="H356" s="142"/>
      <c r="I356" s="142"/>
      <c r="L356" s="142"/>
      <c r="M356" s="142"/>
      <c r="N356" s="142">
        <f t="shared" si="2"/>
        <v>0</v>
      </c>
    </row>
    <row r="357" spans="6:14" ht="15.75" customHeight="1">
      <c r="F357" s="142"/>
      <c r="G357" s="142"/>
      <c r="H357" s="142"/>
      <c r="I357" s="142"/>
      <c r="L357" s="142"/>
      <c r="M357" s="142"/>
      <c r="N357" s="142">
        <f t="shared" si="2"/>
        <v>0</v>
      </c>
    </row>
    <row r="358" spans="6:14" ht="15.75" customHeight="1">
      <c r="F358" s="142"/>
      <c r="G358" s="142"/>
      <c r="H358" s="142"/>
      <c r="I358" s="142"/>
      <c r="L358" s="142"/>
      <c r="M358" s="142"/>
      <c r="N358" s="142">
        <f t="shared" si="2"/>
        <v>0</v>
      </c>
    </row>
    <row r="359" spans="6:14" ht="15.75" customHeight="1">
      <c r="F359" s="142"/>
      <c r="G359" s="142"/>
      <c r="H359" s="142"/>
      <c r="I359" s="142"/>
      <c r="L359" s="142"/>
      <c r="M359" s="142"/>
      <c r="N359" s="142">
        <f t="shared" si="2"/>
        <v>0</v>
      </c>
    </row>
    <row r="360" spans="6:14" ht="15.75" customHeight="1">
      <c r="F360" s="142"/>
      <c r="G360" s="142"/>
      <c r="H360" s="142"/>
      <c r="I360" s="142"/>
      <c r="L360" s="142"/>
      <c r="M360" s="142"/>
      <c r="N360" s="142">
        <f t="shared" si="2"/>
        <v>0</v>
      </c>
    </row>
    <row r="361" spans="6:14" ht="15.75" customHeight="1">
      <c r="F361" s="142"/>
      <c r="G361" s="142"/>
      <c r="H361" s="142"/>
      <c r="I361" s="142"/>
      <c r="L361" s="142"/>
      <c r="M361" s="142"/>
      <c r="N361" s="142">
        <f t="shared" si="2"/>
        <v>0</v>
      </c>
    </row>
    <row r="362" spans="6:14" ht="15.75" customHeight="1">
      <c r="F362" s="142"/>
      <c r="G362" s="142"/>
      <c r="H362" s="142"/>
      <c r="I362" s="142"/>
      <c r="L362" s="142"/>
      <c r="M362" s="142"/>
      <c r="N362" s="142">
        <f t="shared" si="2"/>
        <v>0</v>
      </c>
    </row>
    <row r="363" spans="6:14" ht="15.75" customHeight="1">
      <c r="F363" s="142"/>
      <c r="G363" s="142"/>
      <c r="H363" s="142"/>
      <c r="I363" s="142"/>
      <c r="L363" s="142"/>
      <c r="M363" s="142"/>
      <c r="N363" s="142">
        <f t="shared" si="2"/>
        <v>0</v>
      </c>
    </row>
    <row r="364" spans="6:14" ht="15.75" customHeight="1">
      <c r="F364" s="142"/>
      <c r="G364" s="142"/>
      <c r="H364" s="142"/>
      <c r="I364" s="142"/>
      <c r="L364" s="142"/>
      <c r="M364" s="142"/>
      <c r="N364" s="142">
        <f t="shared" si="2"/>
        <v>0</v>
      </c>
    </row>
    <row r="365" spans="6:14" ht="15.75" customHeight="1">
      <c r="F365" s="142"/>
      <c r="G365" s="142"/>
      <c r="H365" s="142"/>
      <c r="I365" s="142"/>
      <c r="L365" s="142"/>
      <c r="M365" s="142"/>
      <c r="N365" s="142">
        <f t="shared" si="2"/>
        <v>0</v>
      </c>
    </row>
    <row r="366" spans="6:14" ht="15.75" customHeight="1">
      <c r="F366" s="142"/>
      <c r="G366" s="142"/>
      <c r="H366" s="142"/>
      <c r="I366" s="142"/>
      <c r="L366" s="142"/>
      <c r="M366" s="142"/>
      <c r="N366" s="142">
        <f t="shared" si="2"/>
        <v>0</v>
      </c>
    </row>
    <row r="367" spans="6:14" ht="15.75" customHeight="1">
      <c r="F367" s="142"/>
      <c r="G367" s="142"/>
      <c r="H367" s="142"/>
      <c r="I367" s="142"/>
      <c r="L367" s="142"/>
      <c r="M367" s="142"/>
      <c r="N367" s="142">
        <f t="shared" si="2"/>
        <v>0</v>
      </c>
    </row>
    <row r="368" spans="6:14" ht="15.75" customHeight="1">
      <c r="F368" s="142"/>
      <c r="G368" s="142"/>
      <c r="H368" s="142"/>
      <c r="I368" s="142"/>
      <c r="L368" s="142"/>
      <c r="M368" s="142"/>
      <c r="N368" s="142">
        <f t="shared" si="2"/>
        <v>0</v>
      </c>
    </row>
    <row r="369" spans="6:14" ht="15.75" customHeight="1">
      <c r="F369" s="142"/>
      <c r="G369" s="142"/>
      <c r="H369" s="142"/>
      <c r="I369" s="142"/>
      <c r="L369" s="142"/>
      <c r="M369" s="142"/>
      <c r="N369" s="142">
        <f t="shared" si="2"/>
        <v>0</v>
      </c>
    </row>
    <row r="370" spans="6:14" ht="15.75" customHeight="1">
      <c r="F370" s="142"/>
      <c r="G370" s="142"/>
      <c r="H370" s="142"/>
      <c r="I370" s="142"/>
      <c r="L370" s="142"/>
      <c r="M370" s="142"/>
      <c r="N370" s="142">
        <f t="shared" si="2"/>
        <v>0</v>
      </c>
    </row>
    <row r="371" spans="6:14" ht="15.75" customHeight="1">
      <c r="F371" s="142"/>
      <c r="G371" s="142"/>
      <c r="H371" s="142"/>
      <c r="I371" s="142"/>
      <c r="L371" s="142"/>
      <c r="M371" s="142"/>
      <c r="N371" s="142">
        <f t="shared" si="2"/>
        <v>0</v>
      </c>
    </row>
    <row r="372" spans="6:14" ht="15.75" customHeight="1">
      <c r="F372" s="142"/>
      <c r="G372" s="142"/>
      <c r="H372" s="142"/>
      <c r="I372" s="142"/>
      <c r="L372" s="142"/>
      <c r="M372" s="142"/>
      <c r="N372" s="142">
        <f t="shared" si="2"/>
        <v>0</v>
      </c>
    </row>
    <row r="373" spans="6:14" ht="15.75" customHeight="1">
      <c r="F373" s="142"/>
      <c r="G373" s="142"/>
      <c r="H373" s="142"/>
      <c r="I373" s="142"/>
      <c r="L373" s="142"/>
      <c r="M373" s="142"/>
      <c r="N373" s="142">
        <f t="shared" si="2"/>
        <v>0</v>
      </c>
    </row>
    <row r="374" spans="6:14" ht="15.75" customHeight="1">
      <c r="F374" s="142"/>
      <c r="G374" s="142"/>
      <c r="H374" s="142"/>
      <c r="I374" s="142"/>
      <c r="L374" s="142"/>
      <c r="M374" s="142"/>
      <c r="N374" s="142">
        <f t="shared" si="2"/>
        <v>0</v>
      </c>
    </row>
    <row r="375" spans="6:14" ht="15.75" customHeight="1">
      <c r="F375" s="142"/>
      <c r="G375" s="142"/>
      <c r="H375" s="142"/>
      <c r="I375" s="142"/>
      <c r="L375" s="142"/>
      <c r="M375" s="142"/>
      <c r="N375" s="142">
        <f t="shared" si="2"/>
        <v>0</v>
      </c>
    </row>
    <row r="376" spans="6:14" ht="15.75" customHeight="1">
      <c r="F376" s="142"/>
      <c r="G376" s="142"/>
      <c r="H376" s="142"/>
      <c r="I376" s="142"/>
      <c r="L376" s="142"/>
      <c r="M376" s="142"/>
      <c r="N376" s="142">
        <f t="shared" si="2"/>
        <v>0</v>
      </c>
    </row>
    <row r="377" spans="6:14" ht="15.75" customHeight="1">
      <c r="F377" s="142"/>
      <c r="G377" s="142"/>
      <c r="H377" s="142"/>
      <c r="I377" s="142"/>
      <c r="L377" s="142"/>
      <c r="M377" s="142"/>
      <c r="N377" s="142">
        <f t="shared" si="2"/>
        <v>0</v>
      </c>
    </row>
    <row r="378" spans="6:14" ht="15.75" customHeight="1">
      <c r="F378" s="142"/>
      <c r="G378" s="142"/>
      <c r="H378" s="142"/>
      <c r="I378" s="142"/>
      <c r="L378" s="142"/>
      <c r="M378" s="142"/>
      <c r="N378" s="142">
        <f t="shared" si="2"/>
        <v>0</v>
      </c>
    </row>
    <row r="379" spans="6:14" ht="15.75" customHeight="1">
      <c r="F379" s="142"/>
      <c r="G379" s="142"/>
      <c r="H379" s="142"/>
      <c r="I379" s="142"/>
      <c r="L379" s="142"/>
      <c r="M379" s="142"/>
      <c r="N379" s="142">
        <f t="shared" si="2"/>
        <v>0</v>
      </c>
    </row>
    <row r="380" spans="6:14" ht="15.75" customHeight="1">
      <c r="F380" s="142"/>
      <c r="G380" s="142"/>
      <c r="H380" s="142"/>
      <c r="I380" s="142"/>
      <c r="L380" s="142"/>
      <c r="M380" s="142"/>
      <c r="N380" s="142">
        <f t="shared" si="2"/>
        <v>0</v>
      </c>
    </row>
    <row r="381" spans="6:14" ht="15.75" customHeight="1">
      <c r="F381" s="142"/>
      <c r="G381" s="142"/>
      <c r="H381" s="142"/>
      <c r="I381" s="142"/>
      <c r="L381" s="142"/>
      <c r="M381" s="142"/>
      <c r="N381" s="142">
        <f t="shared" si="2"/>
        <v>0</v>
      </c>
    </row>
    <row r="382" spans="6:14" ht="15.75" customHeight="1">
      <c r="F382" s="142"/>
      <c r="G382" s="142"/>
      <c r="H382" s="142"/>
      <c r="I382" s="142"/>
      <c r="L382" s="142"/>
      <c r="M382" s="142"/>
      <c r="N382" s="142">
        <f t="shared" si="2"/>
        <v>0</v>
      </c>
    </row>
    <row r="383" spans="6:14" ht="15.75" customHeight="1">
      <c r="F383" s="142"/>
      <c r="G383" s="142"/>
      <c r="H383" s="142"/>
      <c r="I383" s="142"/>
      <c r="L383" s="142"/>
      <c r="M383" s="142"/>
      <c r="N383" s="142">
        <f t="shared" si="2"/>
        <v>0</v>
      </c>
    </row>
    <row r="384" spans="6:14" ht="15.75" customHeight="1">
      <c r="F384" s="142"/>
      <c r="G384" s="142"/>
      <c r="H384" s="142"/>
      <c r="I384" s="142"/>
      <c r="L384" s="142"/>
      <c r="M384" s="142"/>
      <c r="N384" s="142">
        <f t="shared" si="2"/>
        <v>0</v>
      </c>
    </row>
    <row r="385" spans="6:14" ht="15.75" customHeight="1">
      <c r="F385" s="142"/>
      <c r="G385" s="142"/>
      <c r="H385" s="142"/>
      <c r="I385" s="142"/>
      <c r="L385" s="142"/>
      <c r="M385" s="142"/>
      <c r="N385" s="142">
        <f t="shared" si="2"/>
        <v>0</v>
      </c>
    </row>
    <row r="386" spans="6:14" ht="15.75" customHeight="1">
      <c r="F386" s="142"/>
      <c r="G386" s="142"/>
      <c r="H386" s="142"/>
      <c r="I386" s="142"/>
      <c r="L386" s="142"/>
      <c r="M386" s="142"/>
      <c r="N386" s="142">
        <f t="shared" si="2"/>
        <v>0</v>
      </c>
    </row>
    <row r="387" spans="6:14" ht="15.75" customHeight="1">
      <c r="F387" s="142"/>
      <c r="G387" s="142"/>
      <c r="H387" s="142"/>
      <c r="I387" s="142"/>
      <c r="L387" s="142"/>
      <c r="M387" s="142"/>
      <c r="N387" s="142">
        <f t="shared" si="2"/>
        <v>0</v>
      </c>
    </row>
    <row r="388" spans="6:14" ht="15.75" customHeight="1">
      <c r="F388" s="142"/>
      <c r="G388" s="142"/>
      <c r="H388" s="142"/>
      <c r="I388" s="142"/>
      <c r="L388" s="142"/>
      <c r="M388" s="142"/>
      <c r="N388" s="142">
        <f t="shared" si="2"/>
        <v>0</v>
      </c>
    </row>
    <row r="389" spans="6:14" ht="15.75" customHeight="1">
      <c r="F389" s="142"/>
      <c r="G389" s="142"/>
      <c r="H389" s="142"/>
      <c r="I389" s="142"/>
      <c r="L389" s="142"/>
      <c r="M389" s="142"/>
      <c r="N389" s="142">
        <f t="shared" si="2"/>
        <v>0</v>
      </c>
    </row>
    <row r="390" spans="6:14" ht="15.75" customHeight="1">
      <c r="F390" s="142"/>
      <c r="G390" s="142"/>
      <c r="H390" s="142"/>
      <c r="I390" s="142"/>
      <c r="L390" s="142"/>
      <c r="M390" s="142"/>
      <c r="N390" s="142">
        <f t="shared" si="2"/>
        <v>0</v>
      </c>
    </row>
    <row r="391" spans="6:14" ht="15.75" customHeight="1">
      <c r="F391" s="142"/>
      <c r="G391" s="142"/>
      <c r="H391" s="142"/>
      <c r="I391" s="142"/>
      <c r="L391" s="142"/>
      <c r="M391" s="142"/>
      <c r="N391" s="142">
        <f t="shared" si="2"/>
        <v>0</v>
      </c>
    </row>
    <row r="392" spans="6:14" ht="15.75" customHeight="1">
      <c r="F392" s="142"/>
      <c r="G392" s="142"/>
      <c r="H392" s="142"/>
      <c r="I392" s="142"/>
      <c r="L392" s="142"/>
      <c r="M392" s="142"/>
      <c r="N392" s="142">
        <f t="shared" si="2"/>
        <v>0</v>
      </c>
    </row>
    <row r="393" spans="6:14" ht="15.75" customHeight="1">
      <c r="F393" s="142"/>
      <c r="G393" s="142"/>
      <c r="H393" s="142"/>
      <c r="I393" s="142"/>
      <c r="L393" s="142"/>
      <c r="M393" s="142"/>
      <c r="N393" s="142">
        <f t="shared" si="2"/>
        <v>0</v>
      </c>
    </row>
    <row r="394" spans="6:14" ht="15.75" customHeight="1">
      <c r="F394" s="142"/>
      <c r="G394" s="142"/>
      <c r="H394" s="142"/>
      <c r="I394" s="142"/>
      <c r="L394" s="142"/>
      <c r="M394" s="142"/>
      <c r="N394" s="142">
        <f t="shared" si="2"/>
        <v>0</v>
      </c>
    </row>
    <row r="395" spans="6:14" ht="15.75" customHeight="1">
      <c r="F395" s="142"/>
      <c r="G395" s="142"/>
      <c r="H395" s="142"/>
      <c r="I395" s="142"/>
      <c r="L395" s="142"/>
      <c r="M395" s="142"/>
      <c r="N395" s="142">
        <f t="shared" si="2"/>
        <v>0</v>
      </c>
    </row>
    <row r="396" spans="6:14" ht="15.75" customHeight="1">
      <c r="F396" s="142"/>
      <c r="G396" s="142"/>
      <c r="H396" s="142"/>
      <c r="I396" s="142"/>
      <c r="L396" s="142"/>
      <c r="M396" s="142"/>
      <c r="N396" s="142">
        <f t="shared" si="2"/>
        <v>0</v>
      </c>
    </row>
    <row r="397" spans="6:14" ht="15.75" customHeight="1">
      <c r="F397" s="142"/>
      <c r="G397" s="142"/>
      <c r="H397" s="142"/>
      <c r="I397" s="142"/>
      <c r="L397" s="142"/>
      <c r="M397" s="142"/>
      <c r="N397" s="142">
        <f t="shared" si="2"/>
        <v>0</v>
      </c>
    </row>
    <row r="398" spans="6:14" ht="15.75" customHeight="1">
      <c r="F398" s="142"/>
      <c r="G398" s="142"/>
      <c r="H398" s="142"/>
      <c r="I398" s="142"/>
      <c r="L398" s="142"/>
      <c r="M398" s="142"/>
      <c r="N398" s="142">
        <f t="shared" si="2"/>
        <v>0</v>
      </c>
    </row>
    <row r="399" spans="6:14" ht="15.75" customHeight="1">
      <c r="F399" s="142"/>
      <c r="G399" s="142"/>
      <c r="H399" s="142"/>
      <c r="I399" s="142"/>
      <c r="L399" s="142"/>
      <c r="M399" s="142"/>
      <c r="N399" s="142">
        <f t="shared" si="2"/>
        <v>0</v>
      </c>
    </row>
    <row r="400" spans="6:14" ht="15.75" customHeight="1">
      <c r="F400" s="142"/>
      <c r="G400" s="142"/>
      <c r="H400" s="142"/>
      <c r="I400" s="142"/>
      <c r="L400" s="142"/>
      <c r="M400" s="142"/>
      <c r="N400" s="142">
        <f t="shared" si="2"/>
        <v>0</v>
      </c>
    </row>
    <row r="401" spans="6:14" ht="15.75" customHeight="1">
      <c r="F401" s="142"/>
      <c r="G401" s="142"/>
      <c r="H401" s="142"/>
      <c r="I401" s="142"/>
      <c r="L401" s="142"/>
      <c r="M401" s="142"/>
      <c r="N401" s="142">
        <f t="shared" si="2"/>
        <v>0</v>
      </c>
    </row>
    <row r="402" spans="6:14" ht="15.75" customHeight="1">
      <c r="F402" s="142"/>
      <c r="G402" s="142"/>
      <c r="H402" s="142"/>
      <c r="I402" s="142"/>
      <c r="L402" s="142"/>
      <c r="M402" s="142"/>
      <c r="N402" s="142">
        <f t="shared" si="2"/>
        <v>0</v>
      </c>
    </row>
    <row r="403" spans="6:14" ht="15.75" customHeight="1">
      <c r="F403" s="142"/>
      <c r="G403" s="142"/>
      <c r="H403" s="142"/>
      <c r="I403" s="142"/>
      <c r="L403" s="142"/>
      <c r="M403" s="142"/>
      <c r="N403" s="142">
        <f t="shared" si="2"/>
        <v>0</v>
      </c>
    </row>
    <row r="404" spans="6:14" ht="15.75" customHeight="1">
      <c r="F404" s="142"/>
      <c r="G404" s="142"/>
      <c r="H404" s="142"/>
      <c r="I404" s="142"/>
      <c r="L404" s="142"/>
      <c r="M404" s="142"/>
      <c r="N404" s="142">
        <f t="shared" si="2"/>
        <v>0</v>
      </c>
    </row>
    <row r="405" spans="6:14" ht="15.75" customHeight="1">
      <c r="F405" s="142"/>
      <c r="G405" s="142"/>
      <c r="H405" s="142"/>
      <c r="I405" s="142"/>
      <c r="L405" s="142"/>
      <c r="M405" s="142"/>
      <c r="N405" s="142">
        <f t="shared" si="2"/>
        <v>0</v>
      </c>
    </row>
    <row r="406" spans="6:14" ht="15.75" customHeight="1">
      <c r="F406" s="142"/>
      <c r="G406" s="142"/>
      <c r="H406" s="142"/>
      <c r="I406" s="142"/>
      <c r="L406" s="142"/>
      <c r="M406" s="142"/>
      <c r="N406" s="142">
        <f t="shared" si="2"/>
        <v>0</v>
      </c>
    </row>
    <row r="407" spans="6:14" ht="15.75" customHeight="1">
      <c r="F407" s="142"/>
      <c r="G407" s="142"/>
      <c r="H407" s="142"/>
      <c r="I407" s="142"/>
      <c r="L407" s="142"/>
      <c r="M407" s="142"/>
      <c r="N407" s="142">
        <f t="shared" si="2"/>
        <v>0</v>
      </c>
    </row>
    <row r="408" spans="6:14" ht="15.75" customHeight="1">
      <c r="F408" s="142"/>
      <c r="G408" s="142"/>
      <c r="H408" s="142"/>
      <c r="I408" s="142"/>
      <c r="L408" s="142"/>
      <c r="M408" s="142"/>
      <c r="N408" s="142">
        <f t="shared" si="2"/>
        <v>0</v>
      </c>
    </row>
    <row r="409" spans="6:14" ht="15.75" customHeight="1">
      <c r="F409" s="142"/>
      <c r="G409" s="142"/>
      <c r="H409" s="142"/>
      <c r="I409" s="142"/>
      <c r="L409" s="142"/>
      <c r="M409" s="142"/>
      <c r="N409" s="142">
        <f t="shared" si="2"/>
        <v>0</v>
      </c>
    </row>
    <row r="410" spans="6:14" ht="15.75" customHeight="1">
      <c r="F410" s="142"/>
      <c r="G410" s="142"/>
      <c r="H410" s="142"/>
      <c r="I410" s="142"/>
      <c r="L410" s="142"/>
      <c r="M410" s="142"/>
      <c r="N410" s="142">
        <f t="shared" si="2"/>
        <v>0</v>
      </c>
    </row>
    <row r="411" spans="6:14" ht="15.75" customHeight="1">
      <c r="F411" s="142"/>
      <c r="G411" s="142"/>
      <c r="H411" s="142"/>
      <c r="I411" s="142"/>
      <c r="L411" s="142"/>
      <c r="M411" s="142"/>
      <c r="N411" s="142">
        <f t="shared" si="2"/>
        <v>0</v>
      </c>
    </row>
    <row r="412" spans="6:14" ht="15.75" customHeight="1">
      <c r="F412" s="142"/>
      <c r="G412" s="142"/>
      <c r="H412" s="142"/>
      <c r="I412" s="142"/>
      <c r="L412" s="142"/>
      <c r="M412" s="142"/>
      <c r="N412" s="142">
        <f t="shared" si="2"/>
        <v>0</v>
      </c>
    </row>
    <row r="413" spans="6:14" ht="15.75" customHeight="1">
      <c r="F413" s="142"/>
      <c r="G413" s="142"/>
      <c r="H413" s="142"/>
      <c r="I413" s="142"/>
      <c r="L413" s="142"/>
      <c r="M413" s="142"/>
      <c r="N413" s="142">
        <f t="shared" si="2"/>
        <v>0</v>
      </c>
    </row>
    <row r="414" spans="6:14" ht="15.75" customHeight="1">
      <c r="F414" s="142"/>
      <c r="G414" s="142"/>
      <c r="H414" s="142"/>
      <c r="I414" s="142"/>
      <c r="L414" s="142"/>
      <c r="M414" s="142"/>
      <c r="N414" s="142">
        <f t="shared" si="2"/>
        <v>0</v>
      </c>
    </row>
    <row r="415" spans="6:14" ht="15.75" customHeight="1">
      <c r="F415" s="142"/>
      <c r="G415" s="142"/>
      <c r="H415" s="142"/>
      <c r="I415" s="142"/>
      <c r="L415" s="142"/>
      <c r="M415" s="142"/>
      <c r="N415" s="142">
        <f t="shared" si="2"/>
        <v>0</v>
      </c>
    </row>
    <row r="416" spans="6:14" ht="15.75" customHeight="1">
      <c r="F416" s="142"/>
      <c r="G416" s="142"/>
      <c r="H416" s="142"/>
      <c r="I416" s="142"/>
      <c r="L416" s="142"/>
      <c r="M416" s="142"/>
      <c r="N416" s="142">
        <f t="shared" si="2"/>
        <v>0</v>
      </c>
    </row>
    <row r="417" spans="6:14" ht="15.75" customHeight="1">
      <c r="F417" s="142"/>
      <c r="G417" s="142"/>
      <c r="H417" s="142"/>
      <c r="I417" s="142"/>
      <c r="L417" s="142"/>
      <c r="M417" s="142"/>
      <c r="N417" s="142">
        <f t="shared" si="2"/>
        <v>0</v>
      </c>
    </row>
    <row r="418" spans="6:14" ht="15.75" customHeight="1">
      <c r="F418" s="142"/>
      <c r="G418" s="142"/>
      <c r="H418" s="142"/>
      <c r="I418" s="142"/>
      <c r="L418" s="142"/>
      <c r="M418" s="142"/>
      <c r="N418" s="142">
        <f t="shared" si="2"/>
        <v>0</v>
      </c>
    </row>
    <row r="419" spans="6:14" ht="15.75" customHeight="1">
      <c r="F419" s="142"/>
      <c r="G419" s="142"/>
      <c r="H419" s="142"/>
      <c r="I419" s="142"/>
      <c r="L419" s="142"/>
      <c r="M419" s="142"/>
      <c r="N419" s="142">
        <f t="shared" si="2"/>
        <v>0</v>
      </c>
    </row>
    <row r="420" spans="6:14" ht="15.75" customHeight="1">
      <c r="F420" s="142"/>
      <c r="G420" s="142"/>
      <c r="H420" s="142"/>
      <c r="I420" s="142"/>
      <c r="L420" s="142"/>
      <c r="M420" s="142"/>
      <c r="N420" s="142">
        <f t="shared" si="2"/>
        <v>0</v>
      </c>
    </row>
    <row r="421" spans="6:14" ht="15.75" customHeight="1">
      <c r="F421" s="142"/>
      <c r="G421" s="142"/>
      <c r="H421" s="142"/>
      <c r="I421" s="142"/>
      <c r="L421" s="142"/>
      <c r="M421" s="142"/>
      <c r="N421" s="142">
        <f t="shared" si="2"/>
        <v>0</v>
      </c>
    </row>
    <row r="422" spans="6:14" ht="15.75" customHeight="1">
      <c r="F422" s="142"/>
      <c r="G422" s="142"/>
      <c r="H422" s="142"/>
      <c r="I422" s="142"/>
      <c r="L422" s="142"/>
      <c r="M422" s="142"/>
      <c r="N422" s="142">
        <f t="shared" si="2"/>
        <v>0</v>
      </c>
    </row>
    <row r="423" spans="6:14" ht="15.75" customHeight="1">
      <c r="F423" s="142"/>
      <c r="G423" s="142"/>
      <c r="H423" s="142"/>
      <c r="I423" s="142"/>
      <c r="L423" s="142"/>
      <c r="M423" s="142"/>
      <c r="N423" s="142">
        <f t="shared" si="2"/>
        <v>0</v>
      </c>
    </row>
    <row r="424" spans="6:14" ht="15.75" customHeight="1">
      <c r="F424" s="142"/>
      <c r="G424" s="142"/>
      <c r="H424" s="142"/>
      <c r="I424" s="142"/>
      <c r="L424" s="142"/>
      <c r="M424" s="142"/>
      <c r="N424" s="142">
        <f t="shared" si="2"/>
        <v>0</v>
      </c>
    </row>
    <row r="425" spans="6:14" ht="15.75" customHeight="1">
      <c r="F425" s="142"/>
      <c r="G425" s="142"/>
      <c r="H425" s="142"/>
      <c r="I425" s="142"/>
      <c r="L425" s="142"/>
      <c r="M425" s="142"/>
      <c r="N425" s="142">
        <f t="shared" si="2"/>
        <v>0</v>
      </c>
    </row>
    <row r="426" spans="6:14" ht="15.75" customHeight="1">
      <c r="F426" s="142"/>
      <c r="G426" s="142"/>
      <c r="H426" s="142"/>
      <c r="I426" s="142"/>
      <c r="L426" s="142"/>
      <c r="M426" s="142"/>
      <c r="N426" s="142">
        <f t="shared" si="2"/>
        <v>0</v>
      </c>
    </row>
    <row r="427" spans="6:14" ht="15.75" customHeight="1">
      <c r="F427" s="142"/>
      <c r="G427" s="142"/>
      <c r="H427" s="142"/>
      <c r="I427" s="142"/>
      <c r="L427" s="142"/>
      <c r="M427" s="142"/>
      <c r="N427" s="142">
        <f t="shared" si="2"/>
        <v>0</v>
      </c>
    </row>
    <row r="428" spans="6:14" ht="15.75" customHeight="1">
      <c r="F428" s="142"/>
      <c r="G428" s="142"/>
      <c r="H428" s="142"/>
      <c r="I428" s="142"/>
      <c r="L428" s="142"/>
      <c r="M428" s="142"/>
      <c r="N428" s="142">
        <f t="shared" si="2"/>
        <v>0</v>
      </c>
    </row>
    <row r="429" spans="6:14" ht="15.75" customHeight="1">
      <c r="F429" s="142"/>
      <c r="G429" s="142"/>
      <c r="H429" s="142"/>
      <c r="I429" s="142"/>
      <c r="L429" s="142"/>
      <c r="M429" s="142"/>
      <c r="N429" s="142">
        <f t="shared" si="2"/>
        <v>0</v>
      </c>
    </row>
    <row r="430" spans="6:14" ht="15.75" customHeight="1">
      <c r="F430" s="142"/>
      <c r="G430" s="142"/>
      <c r="H430" s="142"/>
      <c r="I430" s="142"/>
      <c r="L430" s="142"/>
      <c r="M430" s="142"/>
      <c r="N430" s="142">
        <f t="shared" si="2"/>
        <v>0</v>
      </c>
    </row>
    <row r="431" spans="6:14" ht="15.75" customHeight="1">
      <c r="F431" s="142"/>
      <c r="G431" s="142"/>
      <c r="H431" s="142"/>
      <c r="I431" s="142"/>
      <c r="L431" s="142"/>
      <c r="M431" s="142"/>
      <c r="N431" s="142">
        <f t="shared" si="2"/>
        <v>0</v>
      </c>
    </row>
    <row r="432" spans="6:14" ht="15.75" customHeight="1">
      <c r="F432" s="142"/>
      <c r="G432" s="142"/>
      <c r="H432" s="142"/>
      <c r="I432" s="142"/>
      <c r="L432" s="142"/>
      <c r="M432" s="142"/>
      <c r="N432" s="142">
        <f t="shared" si="2"/>
        <v>0</v>
      </c>
    </row>
    <row r="433" spans="6:14" ht="15.75" customHeight="1">
      <c r="F433" s="142"/>
      <c r="G433" s="142"/>
      <c r="H433" s="142"/>
      <c r="I433" s="142"/>
      <c r="L433" s="142"/>
      <c r="M433" s="142"/>
      <c r="N433" s="142">
        <f t="shared" si="2"/>
        <v>0</v>
      </c>
    </row>
    <row r="434" spans="6:14" ht="15.75" customHeight="1">
      <c r="F434" s="142"/>
      <c r="G434" s="142"/>
      <c r="H434" s="142"/>
      <c r="I434" s="142"/>
      <c r="L434" s="142"/>
      <c r="M434" s="142"/>
      <c r="N434" s="142">
        <f t="shared" si="2"/>
        <v>0</v>
      </c>
    </row>
    <row r="435" spans="6:14" ht="15.75" customHeight="1">
      <c r="F435" s="142"/>
      <c r="G435" s="142"/>
      <c r="H435" s="142"/>
      <c r="I435" s="142"/>
      <c r="L435" s="142"/>
      <c r="M435" s="142"/>
      <c r="N435" s="142">
        <f t="shared" si="2"/>
        <v>0</v>
      </c>
    </row>
    <row r="436" spans="6:14" ht="15.75" customHeight="1">
      <c r="F436" s="142"/>
      <c r="G436" s="142"/>
      <c r="H436" s="142"/>
      <c r="I436" s="142"/>
      <c r="L436" s="142"/>
      <c r="M436" s="142"/>
      <c r="N436" s="142">
        <f t="shared" si="2"/>
        <v>0</v>
      </c>
    </row>
    <row r="437" spans="6:14" ht="15.75" customHeight="1">
      <c r="F437" s="142"/>
      <c r="G437" s="142"/>
      <c r="H437" s="142"/>
      <c r="I437" s="142"/>
      <c r="L437" s="142"/>
      <c r="M437" s="142"/>
      <c r="N437" s="142">
        <f t="shared" si="2"/>
        <v>0</v>
      </c>
    </row>
    <row r="438" spans="6:14" ht="15.75" customHeight="1">
      <c r="F438" s="142"/>
      <c r="G438" s="142"/>
      <c r="H438" s="142"/>
      <c r="I438" s="142"/>
      <c r="L438" s="142"/>
      <c r="M438" s="142"/>
      <c r="N438" s="142">
        <f t="shared" si="2"/>
        <v>0</v>
      </c>
    </row>
    <row r="439" spans="6:14" ht="15.75" customHeight="1">
      <c r="F439" s="142"/>
      <c r="G439" s="142"/>
      <c r="H439" s="142"/>
      <c r="I439" s="142"/>
      <c r="L439" s="142"/>
      <c r="M439" s="142"/>
      <c r="N439" s="142">
        <f t="shared" si="2"/>
        <v>0</v>
      </c>
    </row>
    <row r="440" spans="6:14" ht="15.75" customHeight="1">
      <c r="F440" s="142"/>
      <c r="G440" s="142"/>
      <c r="H440" s="142"/>
      <c r="I440" s="142"/>
      <c r="L440" s="142"/>
      <c r="M440" s="142"/>
      <c r="N440" s="142">
        <f t="shared" si="2"/>
        <v>0</v>
      </c>
    </row>
    <row r="441" spans="6:14" ht="15.75" customHeight="1">
      <c r="F441" s="142"/>
      <c r="G441" s="142"/>
      <c r="H441" s="142"/>
      <c r="I441" s="142"/>
      <c r="L441" s="142"/>
      <c r="M441" s="142"/>
      <c r="N441" s="142">
        <f t="shared" si="2"/>
        <v>0</v>
      </c>
    </row>
    <row r="442" spans="6:14" ht="15.75" customHeight="1">
      <c r="F442" s="142"/>
      <c r="G442" s="142"/>
      <c r="H442" s="142"/>
      <c r="I442" s="142"/>
      <c r="L442" s="142"/>
      <c r="M442" s="142"/>
      <c r="N442" s="142">
        <f t="shared" si="2"/>
        <v>0</v>
      </c>
    </row>
    <row r="443" spans="6:14" ht="15.75" customHeight="1">
      <c r="F443" s="142"/>
      <c r="G443" s="142"/>
      <c r="H443" s="142"/>
      <c r="I443" s="142"/>
      <c r="L443" s="142"/>
      <c r="M443" s="142"/>
      <c r="N443" s="142">
        <f t="shared" si="2"/>
        <v>0</v>
      </c>
    </row>
    <row r="444" spans="6:14" ht="15.75" customHeight="1">
      <c r="F444" s="142"/>
      <c r="G444" s="142"/>
      <c r="H444" s="142"/>
      <c r="I444" s="142"/>
      <c r="L444" s="142"/>
      <c r="M444" s="142"/>
      <c r="N444" s="142">
        <f t="shared" si="2"/>
        <v>0</v>
      </c>
    </row>
    <row r="445" spans="6:14" ht="15.75" customHeight="1">
      <c r="F445" s="142"/>
      <c r="G445" s="142"/>
      <c r="H445" s="142"/>
      <c r="I445" s="142"/>
      <c r="L445" s="142"/>
      <c r="M445" s="142"/>
      <c r="N445" s="142">
        <f t="shared" si="2"/>
        <v>0</v>
      </c>
    </row>
    <row r="446" spans="6:14" ht="15.75" customHeight="1">
      <c r="F446" s="142"/>
      <c r="G446" s="142"/>
      <c r="H446" s="142"/>
      <c r="I446" s="142"/>
      <c r="L446" s="142"/>
      <c r="M446" s="142"/>
      <c r="N446" s="142">
        <f t="shared" si="2"/>
        <v>0</v>
      </c>
    </row>
    <row r="447" spans="6:14" ht="15.75" customHeight="1">
      <c r="F447" s="142"/>
      <c r="G447" s="142"/>
      <c r="H447" s="142"/>
      <c r="I447" s="142"/>
      <c r="L447" s="142"/>
      <c r="M447" s="142"/>
      <c r="N447" s="142">
        <f t="shared" si="2"/>
        <v>0</v>
      </c>
    </row>
    <row r="448" spans="6:14" ht="15.75" customHeight="1">
      <c r="F448" s="142"/>
      <c r="G448" s="142"/>
      <c r="H448" s="142"/>
      <c r="I448" s="142"/>
      <c r="L448" s="142"/>
      <c r="M448" s="142"/>
      <c r="N448" s="142">
        <f t="shared" si="2"/>
        <v>0</v>
      </c>
    </row>
    <row r="449" spans="6:14" ht="15.75" customHeight="1">
      <c r="F449" s="142"/>
      <c r="G449" s="142"/>
      <c r="H449" s="142"/>
      <c r="I449" s="142"/>
      <c r="L449" s="142"/>
      <c r="M449" s="142"/>
      <c r="N449" s="142">
        <f t="shared" si="2"/>
        <v>0</v>
      </c>
    </row>
    <row r="450" spans="6:14" ht="15.75" customHeight="1">
      <c r="F450" s="142"/>
      <c r="G450" s="142"/>
      <c r="H450" s="142"/>
      <c r="I450" s="142"/>
      <c r="L450" s="142"/>
      <c r="M450" s="142"/>
      <c r="N450" s="142">
        <f t="shared" si="2"/>
        <v>0</v>
      </c>
    </row>
    <row r="451" spans="6:14" ht="15.75" customHeight="1">
      <c r="F451" s="142"/>
      <c r="G451" s="142"/>
      <c r="H451" s="142"/>
      <c r="I451" s="142"/>
      <c r="L451" s="142"/>
      <c r="M451" s="142"/>
      <c r="N451" s="142">
        <f t="shared" si="2"/>
        <v>0</v>
      </c>
    </row>
    <row r="452" spans="6:14" ht="15.75" customHeight="1">
      <c r="F452" s="142"/>
      <c r="G452" s="142"/>
      <c r="H452" s="142"/>
      <c r="I452" s="142"/>
      <c r="L452" s="142"/>
      <c r="M452" s="142"/>
      <c r="N452" s="142">
        <f t="shared" si="2"/>
        <v>0</v>
      </c>
    </row>
    <row r="453" spans="6:14" ht="15.75" customHeight="1">
      <c r="F453" s="142"/>
      <c r="G453" s="142"/>
      <c r="H453" s="142"/>
      <c r="I453" s="142"/>
      <c r="L453" s="142"/>
      <c r="M453" s="142"/>
      <c r="N453" s="142">
        <f t="shared" si="2"/>
        <v>0</v>
      </c>
    </row>
    <row r="454" spans="6:14" ht="15.75" customHeight="1">
      <c r="F454" s="142"/>
      <c r="G454" s="142"/>
      <c r="H454" s="142"/>
      <c r="I454" s="142"/>
      <c r="L454" s="142"/>
      <c r="M454" s="142"/>
      <c r="N454" s="142">
        <f t="shared" si="2"/>
        <v>0</v>
      </c>
    </row>
    <row r="455" spans="6:14" ht="15.75" customHeight="1">
      <c r="F455" s="142"/>
      <c r="G455" s="142"/>
      <c r="H455" s="142"/>
      <c r="I455" s="142"/>
      <c r="L455" s="142"/>
      <c r="M455" s="142"/>
      <c r="N455" s="142">
        <f t="shared" si="2"/>
        <v>0</v>
      </c>
    </row>
    <row r="456" spans="6:14" ht="15.75" customHeight="1">
      <c r="F456" s="142"/>
      <c r="G456" s="142"/>
      <c r="H456" s="142"/>
      <c r="I456" s="142"/>
      <c r="L456" s="142"/>
      <c r="M456" s="142"/>
      <c r="N456" s="142">
        <f t="shared" si="2"/>
        <v>0</v>
      </c>
    </row>
    <row r="457" spans="6:14" ht="15.75" customHeight="1">
      <c r="F457" s="142"/>
      <c r="G457" s="142"/>
      <c r="H457" s="142"/>
      <c r="I457" s="142"/>
      <c r="L457" s="142"/>
      <c r="M457" s="142"/>
      <c r="N457" s="142">
        <f t="shared" si="2"/>
        <v>0</v>
      </c>
    </row>
    <row r="458" spans="6:14" ht="15.75" customHeight="1">
      <c r="F458" s="142"/>
      <c r="G458" s="142"/>
      <c r="H458" s="142"/>
      <c r="I458" s="142"/>
      <c r="L458" s="142"/>
      <c r="M458" s="142"/>
      <c r="N458" s="142">
        <f t="shared" si="2"/>
        <v>0</v>
      </c>
    </row>
    <row r="459" spans="6:14" ht="15.75" customHeight="1">
      <c r="F459" s="142"/>
      <c r="G459" s="142"/>
      <c r="H459" s="142"/>
      <c r="I459" s="142"/>
      <c r="L459" s="142"/>
      <c r="M459" s="142"/>
      <c r="N459" s="142">
        <f t="shared" si="2"/>
        <v>0</v>
      </c>
    </row>
    <row r="460" spans="6:14" ht="15.75" customHeight="1">
      <c r="F460" s="142"/>
      <c r="G460" s="142"/>
      <c r="H460" s="142"/>
      <c r="I460" s="142"/>
      <c r="L460" s="142"/>
      <c r="M460" s="142"/>
      <c r="N460" s="142">
        <f t="shared" si="2"/>
        <v>0</v>
      </c>
    </row>
    <row r="461" spans="6:14" ht="15.75" customHeight="1">
      <c r="F461" s="142"/>
      <c r="G461" s="142"/>
      <c r="H461" s="142"/>
      <c r="I461" s="142"/>
      <c r="L461" s="142"/>
      <c r="M461" s="142"/>
      <c r="N461" s="142">
        <f t="shared" si="2"/>
        <v>0</v>
      </c>
    </row>
    <row r="462" spans="6:14" ht="15.75" customHeight="1">
      <c r="F462" s="142"/>
      <c r="G462" s="142"/>
      <c r="H462" s="142"/>
      <c r="I462" s="142"/>
      <c r="L462" s="142"/>
      <c r="M462" s="142"/>
      <c r="N462" s="142">
        <f t="shared" si="2"/>
        <v>0</v>
      </c>
    </row>
    <row r="463" spans="6:14" ht="15.75" customHeight="1">
      <c r="F463" s="142"/>
      <c r="G463" s="142"/>
      <c r="H463" s="142"/>
      <c r="I463" s="142"/>
      <c r="L463" s="142"/>
      <c r="M463" s="142"/>
      <c r="N463" s="142">
        <f t="shared" si="2"/>
        <v>0</v>
      </c>
    </row>
    <row r="464" spans="6:14" ht="15.75" customHeight="1">
      <c r="F464" s="142"/>
      <c r="G464" s="142"/>
      <c r="H464" s="142"/>
      <c r="I464" s="142"/>
      <c r="L464" s="142"/>
      <c r="M464" s="142"/>
      <c r="N464" s="142">
        <f t="shared" si="2"/>
        <v>0</v>
      </c>
    </row>
    <row r="465" spans="6:14" ht="15.75" customHeight="1">
      <c r="F465" s="142"/>
      <c r="G465" s="142"/>
      <c r="H465" s="142"/>
      <c r="I465" s="142"/>
      <c r="L465" s="142"/>
      <c r="M465" s="142"/>
      <c r="N465" s="142">
        <f t="shared" si="2"/>
        <v>0</v>
      </c>
    </row>
    <row r="466" spans="6:14" ht="15.75" customHeight="1">
      <c r="F466" s="142"/>
      <c r="G466" s="142"/>
      <c r="H466" s="142"/>
      <c r="I466" s="142"/>
      <c r="L466" s="142"/>
      <c r="M466" s="142"/>
      <c r="N466" s="142">
        <f t="shared" si="2"/>
        <v>0</v>
      </c>
    </row>
    <row r="467" spans="6:14" ht="15.75" customHeight="1">
      <c r="F467" s="142"/>
      <c r="G467" s="142"/>
      <c r="H467" s="142"/>
      <c r="I467" s="142"/>
      <c r="L467" s="142"/>
      <c r="M467" s="142"/>
      <c r="N467" s="142">
        <f t="shared" si="2"/>
        <v>0</v>
      </c>
    </row>
    <row r="468" spans="6:14" ht="15.75" customHeight="1">
      <c r="F468" s="142"/>
      <c r="G468" s="142"/>
      <c r="H468" s="142"/>
      <c r="I468" s="142"/>
      <c r="L468" s="142"/>
      <c r="M468" s="142"/>
      <c r="N468" s="142">
        <f t="shared" si="2"/>
        <v>0</v>
      </c>
    </row>
    <row r="469" spans="6:14" ht="15.75" customHeight="1">
      <c r="F469" s="142"/>
      <c r="G469" s="142"/>
      <c r="H469" s="142"/>
      <c r="I469" s="142"/>
      <c r="L469" s="142"/>
      <c r="M469" s="142"/>
      <c r="N469" s="142">
        <f t="shared" si="2"/>
        <v>0</v>
      </c>
    </row>
    <row r="470" spans="6:14" ht="15.75" customHeight="1">
      <c r="F470" s="142"/>
      <c r="G470" s="142"/>
      <c r="H470" s="142"/>
      <c r="I470" s="142"/>
      <c r="L470" s="142"/>
      <c r="M470" s="142"/>
      <c r="N470" s="142">
        <f t="shared" si="2"/>
        <v>0</v>
      </c>
    </row>
    <row r="471" spans="6:14" ht="15.75" customHeight="1">
      <c r="F471" s="142"/>
      <c r="G471" s="142"/>
      <c r="H471" s="142"/>
      <c r="I471" s="142"/>
      <c r="L471" s="142"/>
      <c r="M471" s="142"/>
      <c r="N471" s="142">
        <f t="shared" si="2"/>
        <v>0</v>
      </c>
    </row>
    <row r="472" spans="6:14" ht="15.75" customHeight="1">
      <c r="F472" s="142"/>
      <c r="G472" s="142"/>
      <c r="H472" s="142"/>
      <c r="I472" s="142"/>
      <c r="L472" s="142"/>
      <c r="M472" s="142"/>
      <c r="N472" s="142">
        <f t="shared" si="2"/>
        <v>0</v>
      </c>
    </row>
    <row r="473" spans="6:14" ht="15.75" customHeight="1">
      <c r="F473" s="142"/>
      <c r="G473" s="142"/>
      <c r="H473" s="142"/>
      <c r="I473" s="142"/>
      <c r="L473" s="142"/>
      <c r="M473" s="142"/>
      <c r="N473" s="142">
        <f t="shared" si="2"/>
        <v>0</v>
      </c>
    </row>
    <row r="474" spans="6:14" ht="15.75" customHeight="1">
      <c r="F474" s="142"/>
      <c r="G474" s="142"/>
      <c r="H474" s="142"/>
      <c r="I474" s="142"/>
      <c r="L474" s="142"/>
      <c r="M474" s="142"/>
      <c r="N474" s="142">
        <f t="shared" si="2"/>
        <v>0</v>
      </c>
    </row>
    <row r="475" spans="6:14" ht="15.75" customHeight="1">
      <c r="F475" s="142"/>
      <c r="G475" s="142"/>
      <c r="H475" s="142"/>
      <c r="I475" s="142"/>
      <c r="L475" s="142"/>
      <c r="M475" s="142"/>
      <c r="N475" s="142">
        <f t="shared" si="2"/>
        <v>0</v>
      </c>
    </row>
    <row r="476" spans="6:14" ht="15.75" customHeight="1">
      <c r="F476" s="142"/>
      <c r="G476" s="142"/>
      <c r="H476" s="142"/>
      <c r="I476" s="142"/>
      <c r="L476" s="142"/>
      <c r="M476" s="142"/>
      <c r="N476" s="142">
        <f t="shared" si="2"/>
        <v>0</v>
      </c>
    </row>
    <row r="477" spans="6:14" ht="15.75" customHeight="1">
      <c r="F477" s="142"/>
      <c r="G477" s="142"/>
      <c r="H477" s="142"/>
      <c r="I477" s="142"/>
      <c r="L477" s="142"/>
      <c r="M477" s="142"/>
      <c r="N477" s="142">
        <f t="shared" si="2"/>
        <v>0</v>
      </c>
    </row>
    <row r="478" spans="6:14" ht="15.75" customHeight="1">
      <c r="F478" s="142"/>
      <c r="G478" s="142"/>
      <c r="H478" s="142"/>
      <c r="I478" s="142"/>
      <c r="L478" s="142"/>
      <c r="M478" s="142"/>
      <c r="N478" s="142">
        <f t="shared" si="2"/>
        <v>0</v>
      </c>
    </row>
    <row r="479" spans="6:14" ht="15.75" customHeight="1">
      <c r="F479" s="142"/>
      <c r="G479" s="142"/>
      <c r="H479" s="142"/>
      <c r="I479" s="142"/>
      <c r="L479" s="142"/>
      <c r="M479" s="142"/>
      <c r="N479" s="142">
        <f t="shared" si="2"/>
        <v>0</v>
      </c>
    </row>
    <row r="480" spans="6:14" ht="15.75" customHeight="1">
      <c r="F480" s="142"/>
      <c r="G480" s="142"/>
      <c r="H480" s="142"/>
      <c r="I480" s="142"/>
      <c r="L480" s="142"/>
      <c r="M480" s="142"/>
      <c r="N480" s="142">
        <f t="shared" si="2"/>
        <v>0</v>
      </c>
    </row>
    <row r="481" spans="6:14" ht="15.75" customHeight="1">
      <c r="F481" s="142"/>
      <c r="G481" s="142"/>
      <c r="H481" s="142"/>
      <c r="I481" s="142"/>
      <c r="L481" s="142"/>
      <c r="M481" s="142"/>
      <c r="N481" s="142">
        <f t="shared" si="2"/>
        <v>0</v>
      </c>
    </row>
    <row r="482" spans="6:14" ht="15.75" customHeight="1">
      <c r="F482" s="142"/>
      <c r="G482" s="142"/>
      <c r="H482" s="142"/>
      <c r="I482" s="142"/>
      <c r="L482" s="142"/>
      <c r="M482" s="142"/>
      <c r="N482" s="142">
        <f t="shared" si="2"/>
        <v>0</v>
      </c>
    </row>
    <row r="483" spans="6:14" ht="15.75" customHeight="1">
      <c r="F483" s="142"/>
      <c r="G483" s="142"/>
      <c r="H483" s="142"/>
      <c r="I483" s="142"/>
      <c r="L483" s="142"/>
      <c r="M483" s="142"/>
      <c r="N483" s="142">
        <f t="shared" si="2"/>
        <v>0</v>
      </c>
    </row>
    <row r="484" spans="6:14" ht="15.75" customHeight="1">
      <c r="F484" s="142"/>
      <c r="G484" s="142"/>
      <c r="H484" s="142"/>
      <c r="I484" s="142"/>
      <c r="L484" s="142"/>
      <c r="M484" s="142"/>
      <c r="N484" s="142">
        <f t="shared" si="2"/>
        <v>0</v>
      </c>
    </row>
    <row r="485" spans="6:14" ht="15.75" customHeight="1">
      <c r="F485" s="142"/>
      <c r="G485" s="142"/>
      <c r="H485" s="142"/>
      <c r="I485" s="142"/>
      <c r="L485" s="142"/>
      <c r="M485" s="142"/>
      <c r="N485" s="142">
        <f t="shared" si="2"/>
        <v>0</v>
      </c>
    </row>
    <row r="486" spans="6:14" ht="15.75" customHeight="1">
      <c r="F486" s="142"/>
      <c r="G486" s="142"/>
      <c r="H486" s="142"/>
      <c r="I486" s="142"/>
      <c r="L486" s="142"/>
      <c r="M486" s="142"/>
      <c r="N486" s="142">
        <f t="shared" si="2"/>
        <v>0</v>
      </c>
    </row>
    <row r="487" spans="6:14" ht="15.75" customHeight="1">
      <c r="F487" s="142"/>
      <c r="G487" s="142"/>
      <c r="H487" s="142"/>
      <c r="I487" s="142"/>
      <c r="L487" s="142"/>
      <c r="M487" s="142"/>
      <c r="N487" s="142">
        <f t="shared" si="2"/>
        <v>0</v>
      </c>
    </row>
    <row r="488" spans="6:14" ht="15.75" customHeight="1">
      <c r="F488" s="142"/>
      <c r="G488" s="142"/>
      <c r="H488" s="142"/>
      <c r="I488" s="142"/>
      <c r="L488" s="142"/>
      <c r="M488" s="142"/>
      <c r="N488" s="142">
        <f t="shared" si="2"/>
        <v>0</v>
      </c>
    </row>
    <row r="489" spans="6:14" ht="15.75" customHeight="1">
      <c r="F489" s="142"/>
      <c r="G489" s="142"/>
      <c r="H489" s="142"/>
      <c r="I489" s="142"/>
      <c r="L489" s="142"/>
      <c r="M489" s="142"/>
      <c r="N489" s="142">
        <f t="shared" si="2"/>
        <v>0</v>
      </c>
    </row>
    <row r="490" spans="6:14" ht="15.75" customHeight="1">
      <c r="F490" s="142"/>
      <c r="G490" s="142"/>
      <c r="H490" s="142"/>
      <c r="I490" s="142"/>
      <c r="L490" s="142"/>
      <c r="M490" s="142"/>
      <c r="N490" s="142">
        <f t="shared" si="2"/>
        <v>0</v>
      </c>
    </row>
    <row r="491" spans="6:14" ht="15.75" customHeight="1">
      <c r="F491" s="142"/>
      <c r="G491" s="142"/>
      <c r="H491" s="142"/>
      <c r="I491" s="142"/>
      <c r="L491" s="142"/>
      <c r="M491" s="142"/>
      <c r="N491" s="142">
        <f t="shared" si="2"/>
        <v>0</v>
      </c>
    </row>
    <row r="492" spans="6:14" ht="15.75" customHeight="1">
      <c r="F492" s="142"/>
      <c r="G492" s="142"/>
      <c r="H492" s="142"/>
      <c r="I492" s="142"/>
      <c r="L492" s="142"/>
      <c r="M492" s="142"/>
      <c r="N492" s="142">
        <f t="shared" si="2"/>
        <v>0</v>
      </c>
    </row>
    <row r="493" spans="6:14" ht="15.75" customHeight="1">
      <c r="F493" s="142"/>
      <c r="G493" s="142"/>
      <c r="H493" s="142"/>
      <c r="I493" s="142"/>
      <c r="L493" s="142"/>
      <c r="M493" s="142"/>
      <c r="N493" s="142">
        <f t="shared" si="2"/>
        <v>0</v>
      </c>
    </row>
    <row r="494" spans="6:14" ht="15.75" customHeight="1">
      <c r="F494" s="142"/>
      <c r="G494" s="142"/>
      <c r="H494" s="142"/>
      <c r="I494" s="142"/>
      <c r="L494" s="142"/>
      <c r="M494" s="142"/>
      <c r="N494" s="142">
        <f t="shared" si="2"/>
        <v>0</v>
      </c>
    </row>
    <row r="495" spans="6:14" ht="15.75" customHeight="1">
      <c r="F495" s="142"/>
      <c r="G495" s="142"/>
      <c r="H495" s="142"/>
      <c r="I495" s="142"/>
      <c r="L495" s="142"/>
      <c r="M495" s="142"/>
      <c r="N495" s="142">
        <f t="shared" si="2"/>
        <v>0</v>
      </c>
    </row>
    <row r="496" spans="6:14" ht="15.75" customHeight="1">
      <c r="F496" s="142"/>
      <c r="G496" s="142"/>
      <c r="H496" s="142"/>
      <c r="I496" s="142"/>
      <c r="L496" s="142"/>
      <c r="M496" s="142"/>
      <c r="N496" s="142">
        <f t="shared" si="2"/>
        <v>0</v>
      </c>
    </row>
    <row r="497" spans="6:14" ht="15.75" customHeight="1">
      <c r="F497" s="142"/>
      <c r="G497" s="142"/>
      <c r="H497" s="142"/>
      <c r="I497" s="142"/>
      <c r="L497" s="142"/>
      <c r="M497" s="142"/>
      <c r="N497" s="142">
        <f t="shared" si="2"/>
        <v>0</v>
      </c>
    </row>
    <row r="498" spans="6:14" ht="15.75" customHeight="1">
      <c r="F498" s="142"/>
      <c r="G498" s="142"/>
      <c r="H498" s="142"/>
      <c r="I498" s="142"/>
      <c r="L498" s="142"/>
      <c r="M498" s="142"/>
      <c r="N498" s="142">
        <f t="shared" si="2"/>
        <v>0</v>
      </c>
    </row>
    <row r="499" spans="6:14" ht="15.75" customHeight="1">
      <c r="F499" s="142"/>
      <c r="G499" s="142"/>
      <c r="H499" s="142"/>
      <c r="I499" s="142"/>
      <c r="L499" s="142"/>
      <c r="M499" s="142"/>
      <c r="N499" s="142">
        <f t="shared" si="2"/>
        <v>0</v>
      </c>
    </row>
    <row r="500" spans="6:14" ht="15.75" customHeight="1">
      <c r="F500" s="142"/>
      <c r="G500" s="142"/>
      <c r="H500" s="142"/>
      <c r="I500" s="142"/>
      <c r="L500" s="142"/>
      <c r="M500" s="142"/>
      <c r="N500" s="142">
        <f t="shared" si="2"/>
        <v>0</v>
      </c>
    </row>
    <row r="501" spans="6:14" ht="15.75" customHeight="1">
      <c r="F501" s="142"/>
      <c r="G501" s="142"/>
      <c r="H501" s="142"/>
      <c r="I501" s="142"/>
      <c r="L501" s="142"/>
      <c r="M501" s="142"/>
      <c r="N501" s="142">
        <f t="shared" si="2"/>
        <v>0</v>
      </c>
    </row>
    <row r="502" spans="6:14" ht="15.75" customHeight="1">
      <c r="F502" s="142"/>
      <c r="G502" s="142"/>
      <c r="H502" s="142"/>
      <c r="I502" s="142"/>
      <c r="L502" s="142"/>
      <c r="M502" s="142"/>
      <c r="N502" s="142">
        <f t="shared" si="2"/>
        <v>0</v>
      </c>
    </row>
    <row r="503" spans="6:14" ht="15.75" customHeight="1">
      <c r="F503" s="142"/>
      <c r="G503" s="142"/>
      <c r="H503" s="142"/>
      <c r="I503" s="142"/>
      <c r="L503" s="142"/>
      <c r="M503" s="142"/>
      <c r="N503" s="142">
        <f t="shared" si="2"/>
        <v>0</v>
      </c>
    </row>
    <row r="504" spans="6:14" ht="15.75" customHeight="1">
      <c r="F504" s="142"/>
      <c r="G504" s="142"/>
      <c r="H504" s="142"/>
      <c r="I504" s="142"/>
      <c r="L504" s="142"/>
      <c r="M504" s="142"/>
      <c r="N504" s="142">
        <f t="shared" si="2"/>
        <v>0</v>
      </c>
    </row>
    <row r="505" spans="6:14" ht="15.75" customHeight="1">
      <c r="F505" s="142"/>
      <c r="G505" s="142"/>
      <c r="H505" s="142"/>
      <c r="I505" s="142"/>
      <c r="L505" s="142"/>
      <c r="M505" s="142"/>
      <c r="N505" s="142">
        <f t="shared" si="2"/>
        <v>0</v>
      </c>
    </row>
    <row r="506" spans="6:14" ht="15.75" customHeight="1">
      <c r="F506" s="142"/>
      <c r="G506" s="142"/>
      <c r="H506" s="142"/>
      <c r="I506" s="142"/>
      <c r="L506" s="142"/>
      <c r="M506" s="142"/>
      <c r="N506" s="142">
        <f t="shared" si="2"/>
        <v>0</v>
      </c>
    </row>
    <row r="507" spans="6:14" ht="15.75" customHeight="1">
      <c r="F507" s="142"/>
      <c r="G507" s="142"/>
      <c r="H507" s="142"/>
      <c r="I507" s="142"/>
      <c r="L507" s="142"/>
      <c r="M507" s="142"/>
      <c r="N507" s="142">
        <f t="shared" si="2"/>
        <v>0</v>
      </c>
    </row>
    <row r="508" spans="6:14" ht="15.75" customHeight="1">
      <c r="F508" s="142"/>
      <c r="G508" s="142"/>
      <c r="H508" s="142"/>
      <c r="I508" s="142"/>
      <c r="L508" s="142"/>
      <c r="M508" s="142"/>
      <c r="N508" s="142">
        <f t="shared" si="2"/>
        <v>0</v>
      </c>
    </row>
    <row r="509" spans="6:14" ht="15.75" customHeight="1">
      <c r="F509" s="142"/>
      <c r="G509" s="142"/>
      <c r="H509" s="142"/>
      <c r="I509" s="142"/>
      <c r="L509" s="142"/>
      <c r="M509" s="142"/>
      <c r="N509" s="142">
        <f t="shared" si="2"/>
        <v>0</v>
      </c>
    </row>
    <row r="510" spans="6:14" ht="15.75" customHeight="1">
      <c r="F510" s="142"/>
      <c r="G510" s="142"/>
      <c r="H510" s="142"/>
      <c r="I510" s="142"/>
      <c r="L510" s="142"/>
      <c r="M510" s="142"/>
      <c r="N510" s="142">
        <f t="shared" si="2"/>
        <v>0</v>
      </c>
    </row>
    <row r="511" spans="6:14" ht="15.75" customHeight="1">
      <c r="F511" s="142"/>
      <c r="G511" s="142"/>
      <c r="H511" s="142"/>
      <c r="I511" s="142"/>
      <c r="L511" s="142"/>
      <c r="M511" s="142"/>
      <c r="N511" s="142">
        <f t="shared" si="2"/>
        <v>0</v>
      </c>
    </row>
    <row r="512" spans="6:14" ht="15.75" customHeight="1">
      <c r="F512" s="142"/>
      <c r="G512" s="142"/>
      <c r="H512" s="142"/>
      <c r="I512" s="142"/>
      <c r="L512" s="142"/>
      <c r="M512" s="142"/>
      <c r="N512" s="142">
        <f t="shared" si="2"/>
        <v>0</v>
      </c>
    </row>
    <row r="513" spans="6:14" ht="15.75" customHeight="1">
      <c r="F513" s="142"/>
      <c r="G513" s="142"/>
      <c r="H513" s="142"/>
      <c r="I513" s="142"/>
      <c r="L513" s="142"/>
      <c r="M513" s="142"/>
      <c r="N513" s="142">
        <f t="shared" ref="N513:N636" si="3">SUM(F513,G513,H513,I513,L513,M513)</f>
        <v>0</v>
      </c>
    </row>
    <row r="514" spans="6:14" ht="15.75" customHeight="1">
      <c r="F514" s="142"/>
      <c r="G514" s="142"/>
      <c r="H514" s="142"/>
      <c r="I514" s="142"/>
      <c r="L514" s="142"/>
      <c r="M514" s="142"/>
      <c r="N514" s="142">
        <f t="shared" si="3"/>
        <v>0</v>
      </c>
    </row>
    <row r="515" spans="6:14" ht="15.75" customHeight="1">
      <c r="F515" s="142"/>
      <c r="G515" s="142"/>
      <c r="H515" s="142"/>
      <c r="I515" s="142"/>
      <c r="L515" s="142"/>
      <c r="M515" s="142"/>
      <c r="N515" s="142">
        <f t="shared" si="3"/>
        <v>0</v>
      </c>
    </row>
    <row r="516" spans="6:14" ht="15.75" customHeight="1">
      <c r="F516" s="142"/>
      <c r="G516" s="142"/>
      <c r="H516" s="142"/>
      <c r="I516" s="142"/>
      <c r="L516" s="142"/>
      <c r="M516" s="142"/>
      <c r="N516" s="142">
        <f t="shared" si="3"/>
        <v>0</v>
      </c>
    </row>
    <row r="517" spans="6:14" ht="15.75" customHeight="1">
      <c r="F517" s="142"/>
      <c r="G517" s="142"/>
      <c r="H517" s="142"/>
      <c r="I517" s="142"/>
      <c r="L517" s="142"/>
      <c r="M517" s="142"/>
      <c r="N517" s="142">
        <f t="shared" si="3"/>
        <v>0</v>
      </c>
    </row>
    <row r="518" spans="6:14" ht="15.75" customHeight="1">
      <c r="F518" s="142"/>
      <c r="G518" s="142"/>
      <c r="H518" s="142"/>
      <c r="I518" s="142"/>
      <c r="L518" s="142"/>
      <c r="M518" s="142"/>
      <c r="N518" s="142">
        <f t="shared" si="3"/>
        <v>0</v>
      </c>
    </row>
    <row r="519" spans="6:14" ht="15.75" customHeight="1">
      <c r="F519" s="142"/>
      <c r="G519" s="142"/>
      <c r="H519" s="142"/>
      <c r="I519" s="142"/>
      <c r="L519" s="142"/>
      <c r="M519" s="142"/>
      <c r="N519" s="142">
        <f t="shared" si="3"/>
        <v>0</v>
      </c>
    </row>
    <row r="520" spans="6:14" ht="15.75" customHeight="1">
      <c r="F520" s="142"/>
      <c r="G520" s="142"/>
      <c r="H520" s="142"/>
      <c r="I520" s="142"/>
      <c r="L520" s="142"/>
      <c r="M520" s="142"/>
      <c r="N520" s="142">
        <f t="shared" si="3"/>
        <v>0</v>
      </c>
    </row>
    <row r="521" spans="6:14" ht="15.75" customHeight="1">
      <c r="F521" s="142"/>
      <c r="G521" s="142"/>
      <c r="H521" s="142"/>
      <c r="I521" s="142"/>
      <c r="L521" s="142"/>
      <c r="M521" s="142"/>
      <c r="N521" s="142">
        <f t="shared" si="3"/>
        <v>0</v>
      </c>
    </row>
    <row r="522" spans="6:14" ht="15.75" customHeight="1">
      <c r="F522" s="142"/>
      <c r="G522" s="142"/>
      <c r="H522" s="142"/>
      <c r="I522" s="142"/>
      <c r="L522" s="142"/>
      <c r="M522" s="142"/>
      <c r="N522" s="142">
        <f t="shared" si="3"/>
        <v>0</v>
      </c>
    </row>
    <row r="523" spans="6:14" ht="15.75" customHeight="1">
      <c r="F523" s="142"/>
      <c r="G523" s="142"/>
      <c r="H523" s="142"/>
      <c r="I523" s="142"/>
      <c r="L523" s="142"/>
      <c r="M523" s="142"/>
      <c r="N523" s="142">
        <f t="shared" si="3"/>
        <v>0</v>
      </c>
    </row>
    <row r="524" spans="6:14" ht="15.75" customHeight="1">
      <c r="F524" s="142"/>
      <c r="G524" s="142"/>
      <c r="H524" s="142"/>
      <c r="I524" s="142"/>
      <c r="L524" s="142"/>
      <c r="M524" s="142"/>
      <c r="N524" s="142">
        <f t="shared" si="3"/>
        <v>0</v>
      </c>
    </row>
    <row r="525" spans="6:14" ht="15.75" customHeight="1">
      <c r="F525" s="142"/>
      <c r="G525" s="142"/>
      <c r="H525" s="142"/>
      <c r="I525" s="142"/>
      <c r="L525" s="142"/>
      <c r="M525" s="142"/>
      <c r="N525" s="142">
        <f t="shared" si="3"/>
        <v>0</v>
      </c>
    </row>
    <row r="526" spans="6:14" ht="15.75" customHeight="1">
      <c r="F526" s="142"/>
      <c r="G526" s="142"/>
      <c r="H526" s="142"/>
      <c r="I526" s="142"/>
      <c r="L526" s="142"/>
      <c r="M526" s="142"/>
      <c r="N526" s="142">
        <f t="shared" si="3"/>
        <v>0</v>
      </c>
    </row>
    <row r="527" spans="6:14" ht="15.75" customHeight="1">
      <c r="F527" s="142"/>
      <c r="G527" s="142"/>
      <c r="H527" s="142"/>
      <c r="I527" s="142"/>
      <c r="L527" s="142"/>
      <c r="M527" s="142"/>
      <c r="N527" s="142">
        <f t="shared" si="3"/>
        <v>0</v>
      </c>
    </row>
    <row r="528" spans="6:14" ht="15.75" customHeight="1">
      <c r="F528" s="142"/>
      <c r="G528" s="142"/>
      <c r="H528" s="142"/>
      <c r="I528" s="142"/>
      <c r="L528" s="142"/>
      <c r="M528" s="142"/>
      <c r="N528" s="142">
        <f t="shared" si="3"/>
        <v>0</v>
      </c>
    </row>
    <row r="529" spans="6:14" ht="15.75" customHeight="1">
      <c r="F529" s="142"/>
      <c r="G529" s="142"/>
      <c r="H529" s="142"/>
      <c r="I529" s="142"/>
      <c r="L529" s="142"/>
      <c r="M529" s="142"/>
      <c r="N529" s="142">
        <f t="shared" si="3"/>
        <v>0</v>
      </c>
    </row>
    <row r="530" spans="6:14" ht="15.75" customHeight="1">
      <c r="F530" s="142"/>
      <c r="G530" s="142"/>
      <c r="H530" s="142"/>
      <c r="I530" s="142"/>
      <c r="L530" s="142"/>
      <c r="M530" s="142"/>
      <c r="N530" s="142">
        <f t="shared" si="3"/>
        <v>0</v>
      </c>
    </row>
    <row r="531" spans="6:14" ht="15.75" customHeight="1">
      <c r="F531" s="142"/>
      <c r="G531" s="142"/>
      <c r="H531" s="142"/>
      <c r="I531" s="142"/>
      <c r="L531" s="142"/>
      <c r="M531" s="142"/>
      <c r="N531" s="142">
        <f t="shared" si="3"/>
        <v>0</v>
      </c>
    </row>
    <row r="532" spans="6:14" ht="15.75" customHeight="1">
      <c r="F532" s="142"/>
      <c r="G532" s="142"/>
      <c r="H532" s="142"/>
      <c r="I532" s="142"/>
      <c r="L532" s="142"/>
      <c r="M532" s="142"/>
      <c r="N532" s="142">
        <f t="shared" si="3"/>
        <v>0</v>
      </c>
    </row>
    <row r="533" spans="6:14" ht="15.75" customHeight="1">
      <c r="F533" s="142"/>
      <c r="G533" s="142"/>
      <c r="H533" s="142"/>
      <c r="I533" s="142"/>
      <c r="L533" s="142"/>
      <c r="M533" s="142"/>
      <c r="N533" s="142">
        <f t="shared" si="3"/>
        <v>0</v>
      </c>
    </row>
    <row r="534" spans="6:14" ht="15.75" customHeight="1">
      <c r="F534" s="142"/>
      <c r="G534" s="142"/>
      <c r="H534" s="142"/>
      <c r="I534" s="142"/>
      <c r="L534" s="142"/>
      <c r="M534" s="142"/>
      <c r="N534" s="142">
        <f t="shared" si="3"/>
        <v>0</v>
      </c>
    </row>
    <row r="535" spans="6:14" ht="15.75" customHeight="1">
      <c r="F535" s="142"/>
      <c r="G535" s="142"/>
      <c r="H535" s="142"/>
      <c r="I535" s="142"/>
      <c r="L535" s="142"/>
      <c r="M535" s="142"/>
      <c r="N535" s="142">
        <f t="shared" si="3"/>
        <v>0</v>
      </c>
    </row>
    <row r="536" spans="6:14" ht="15.75" customHeight="1">
      <c r="F536" s="142"/>
      <c r="G536" s="142"/>
      <c r="H536" s="142"/>
      <c r="I536" s="142"/>
      <c r="L536" s="142"/>
      <c r="M536" s="142"/>
      <c r="N536" s="142">
        <f t="shared" si="3"/>
        <v>0</v>
      </c>
    </row>
    <row r="537" spans="6:14" ht="15.75" customHeight="1">
      <c r="F537" s="142"/>
      <c r="G537" s="142"/>
      <c r="H537" s="142"/>
      <c r="I537" s="142"/>
      <c r="L537" s="142"/>
      <c r="M537" s="142"/>
      <c r="N537" s="142">
        <f t="shared" si="3"/>
        <v>0</v>
      </c>
    </row>
    <row r="538" spans="6:14" ht="15.75" customHeight="1">
      <c r="F538" s="142"/>
      <c r="G538" s="142"/>
      <c r="H538" s="142"/>
      <c r="I538" s="142"/>
      <c r="L538" s="142"/>
      <c r="M538" s="142"/>
      <c r="N538" s="142">
        <f t="shared" si="3"/>
        <v>0</v>
      </c>
    </row>
    <row r="539" spans="6:14" ht="15.75" customHeight="1">
      <c r="F539" s="142"/>
      <c r="G539" s="142"/>
      <c r="H539" s="142"/>
      <c r="I539" s="142"/>
      <c r="L539" s="142"/>
      <c r="M539" s="142"/>
      <c r="N539" s="142">
        <f t="shared" si="3"/>
        <v>0</v>
      </c>
    </row>
    <row r="540" spans="6:14" ht="15.75" customHeight="1">
      <c r="F540" s="142"/>
      <c r="G540" s="142"/>
      <c r="H540" s="142"/>
      <c r="I540" s="142"/>
      <c r="L540" s="142"/>
      <c r="M540" s="142"/>
      <c r="N540" s="142">
        <f t="shared" si="3"/>
        <v>0</v>
      </c>
    </row>
    <row r="541" spans="6:14" ht="15.75" customHeight="1">
      <c r="F541" s="142"/>
      <c r="G541" s="142"/>
      <c r="H541" s="142"/>
      <c r="I541" s="142"/>
      <c r="L541" s="142"/>
      <c r="M541" s="142"/>
      <c r="N541" s="142">
        <f t="shared" si="3"/>
        <v>0</v>
      </c>
    </row>
    <row r="542" spans="6:14" ht="15.75" customHeight="1">
      <c r="F542" s="142"/>
      <c r="G542" s="142"/>
      <c r="H542" s="142"/>
      <c r="I542" s="142"/>
      <c r="L542" s="142"/>
      <c r="M542" s="142"/>
      <c r="N542" s="142">
        <f t="shared" si="3"/>
        <v>0</v>
      </c>
    </row>
    <row r="543" spans="6:14" ht="15.75" customHeight="1">
      <c r="F543" s="142"/>
      <c r="G543" s="142"/>
      <c r="H543" s="142"/>
      <c r="I543" s="142"/>
      <c r="L543" s="142"/>
      <c r="M543" s="142"/>
      <c r="N543" s="142">
        <f t="shared" si="3"/>
        <v>0</v>
      </c>
    </row>
    <row r="544" spans="6:14" ht="15.75" customHeight="1">
      <c r="F544" s="142"/>
      <c r="G544" s="142"/>
      <c r="H544" s="142"/>
      <c r="I544" s="142"/>
      <c r="L544" s="142"/>
      <c r="M544" s="142"/>
      <c r="N544" s="142">
        <f t="shared" si="3"/>
        <v>0</v>
      </c>
    </row>
    <row r="545" spans="6:14" ht="15.75" customHeight="1">
      <c r="F545" s="142"/>
      <c r="G545" s="142"/>
      <c r="H545" s="142"/>
      <c r="I545" s="142"/>
      <c r="L545" s="142"/>
      <c r="M545" s="142"/>
      <c r="N545" s="142">
        <f t="shared" si="3"/>
        <v>0</v>
      </c>
    </row>
    <row r="546" spans="6:14" ht="15.75" customHeight="1">
      <c r="F546" s="142"/>
      <c r="G546" s="142"/>
      <c r="H546" s="142"/>
      <c r="I546" s="142"/>
      <c r="L546" s="142"/>
      <c r="M546" s="142"/>
      <c r="N546" s="142">
        <f t="shared" si="3"/>
        <v>0</v>
      </c>
    </row>
    <row r="547" spans="6:14" ht="15.75" customHeight="1">
      <c r="F547" s="142"/>
      <c r="G547" s="142"/>
      <c r="H547" s="142"/>
      <c r="I547" s="142"/>
      <c r="L547" s="142"/>
      <c r="M547" s="142"/>
      <c r="N547" s="142">
        <f t="shared" si="3"/>
        <v>0</v>
      </c>
    </row>
    <row r="548" spans="6:14" ht="15.75" customHeight="1">
      <c r="F548" s="142"/>
      <c r="G548" s="142"/>
      <c r="H548" s="142"/>
      <c r="I548" s="142"/>
      <c r="L548" s="142"/>
      <c r="M548" s="142"/>
      <c r="N548" s="142">
        <f t="shared" si="3"/>
        <v>0</v>
      </c>
    </row>
    <row r="549" spans="6:14" ht="15.75" customHeight="1">
      <c r="F549" s="142"/>
      <c r="G549" s="142"/>
      <c r="H549" s="142"/>
      <c r="I549" s="142"/>
      <c r="L549" s="142"/>
      <c r="M549" s="142"/>
      <c r="N549" s="142">
        <f t="shared" si="3"/>
        <v>0</v>
      </c>
    </row>
    <row r="550" spans="6:14" ht="15.75" customHeight="1">
      <c r="F550" s="142"/>
      <c r="G550" s="142"/>
      <c r="H550" s="142"/>
      <c r="I550" s="142"/>
      <c r="L550" s="142"/>
      <c r="M550" s="142"/>
      <c r="N550" s="142">
        <f t="shared" si="3"/>
        <v>0</v>
      </c>
    </row>
    <row r="551" spans="6:14" ht="15.75" customHeight="1">
      <c r="F551" s="142"/>
      <c r="G551" s="142"/>
      <c r="H551" s="142"/>
      <c r="I551" s="142"/>
      <c r="L551" s="142"/>
      <c r="M551" s="142"/>
      <c r="N551" s="142">
        <f t="shared" si="3"/>
        <v>0</v>
      </c>
    </row>
    <row r="552" spans="6:14" ht="15.75" customHeight="1">
      <c r="F552" s="142"/>
      <c r="G552" s="142"/>
      <c r="H552" s="142"/>
      <c r="I552" s="142"/>
      <c r="L552" s="142"/>
      <c r="M552" s="142"/>
      <c r="N552" s="142">
        <f t="shared" si="3"/>
        <v>0</v>
      </c>
    </row>
    <row r="553" spans="6:14" ht="15.75" customHeight="1">
      <c r="F553" s="142"/>
      <c r="G553" s="142"/>
      <c r="H553" s="142"/>
      <c r="I553" s="142"/>
      <c r="L553" s="142"/>
      <c r="M553" s="142"/>
      <c r="N553" s="142">
        <f t="shared" si="3"/>
        <v>0</v>
      </c>
    </row>
    <row r="554" spans="6:14" ht="15.75" customHeight="1">
      <c r="F554" s="142"/>
      <c r="G554" s="142"/>
      <c r="H554" s="142"/>
      <c r="I554" s="142"/>
      <c r="L554" s="142"/>
      <c r="M554" s="142"/>
      <c r="N554" s="142">
        <f t="shared" si="3"/>
        <v>0</v>
      </c>
    </row>
    <row r="555" spans="6:14" ht="15.75" customHeight="1">
      <c r="F555" s="142"/>
      <c r="G555" s="142"/>
      <c r="H555" s="142"/>
      <c r="I555" s="142"/>
      <c r="L555" s="142"/>
      <c r="M555" s="142"/>
      <c r="N555" s="142">
        <f t="shared" si="3"/>
        <v>0</v>
      </c>
    </row>
    <row r="556" spans="6:14" ht="15.75" customHeight="1">
      <c r="F556" s="142"/>
      <c r="G556" s="142"/>
      <c r="H556" s="142"/>
      <c r="I556" s="142"/>
      <c r="L556" s="142"/>
      <c r="M556" s="142"/>
      <c r="N556" s="142">
        <f t="shared" si="3"/>
        <v>0</v>
      </c>
    </row>
    <row r="557" spans="6:14" ht="15.75" customHeight="1">
      <c r="F557" s="142"/>
      <c r="G557" s="142"/>
      <c r="H557" s="142"/>
      <c r="I557" s="142"/>
      <c r="L557" s="142"/>
      <c r="M557" s="142"/>
      <c r="N557" s="142">
        <f t="shared" si="3"/>
        <v>0</v>
      </c>
    </row>
    <row r="558" spans="6:14" ht="15.75" customHeight="1">
      <c r="F558" s="142"/>
      <c r="G558" s="142"/>
      <c r="H558" s="142"/>
      <c r="I558" s="142"/>
      <c r="L558" s="142"/>
      <c r="M558" s="142"/>
      <c r="N558" s="142">
        <f t="shared" si="3"/>
        <v>0</v>
      </c>
    </row>
    <row r="559" spans="6:14" ht="15.75" customHeight="1">
      <c r="F559" s="142"/>
      <c r="G559" s="142"/>
      <c r="H559" s="142"/>
      <c r="I559" s="142"/>
      <c r="L559" s="142"/>
      <c r="M559" s="142"/>
      <c r="N559" s="142">
        <f t="shared" si="3"/>
        <v>0</v>
      </c>
    </row>
    <row r="560" spans="6:14" ht="15.75" customHeight="1">
      <c r="F560" s="142"/>
      <c r="G560" s="142"/>
      <c r="H560" s="142"/>
      <c r="I560" s="142"/>
      <c r="L560" s="142"/>
      <c r="M560" s="142"/>
      <c r="N560" s="142">
        <f t="shared" si="3"/>
        <v>0</v>
      </c>
    </row>
    <row r="561" spans="6:14" ht="15.75" customHeight="1">
      <c r="F561" s="142"/>
      <c r="G561" s="142"/>
      <c r="H561" s="142"/>
      <c r="I561" s="142"/>
      <c r="L561" s="142"/>
      <c r="M561" s="142"/>
      <c r="N561" s="142">
        <f t="shared" si="3"/>
        <v>0</v>
      </c>
    </row>
    <row r="562" spans="6:14" ht="15.75" customHeight="1">
      <c r="F562" s="142"/>
      <c r="G562" s="142"/>
      <c r="H562" s="142"/>
      <c r="I562" s="142"/>
      <c r="L562" s="142"/>
      <c r="M562" s="142"/>
      <c r="N562" s="142">
        <f t="shared" si="3"/>
        <v>0</v>
      </c>
    </row>
    <row r="563" spans="6:14" ht="15.75" customHeight="1">
      <c r="F563" s="142"/>
      <c r="G563" s="142"/>
      <c r="H563" s="142"/>
      <c r="I563" s="142"/>
      <c r="L563" s="142"/>
      <c r="M563" s="142"/>
      <c r="N563" s="142">
        <f t="shared" si="3"/>
        <v>0</v>
      </c>
    </row>
    <row r="564" spans="6:14" ht="15.75" customHeight="1">
      <c r="F564" s="142"/>
      <c r="G564" s="142"/>
      <c r="H564" s="142"/>
      <c r="I564" s="142"/>
      <c r="L564" s="142"/>
      <c r="M564" s="142"/>
      <c r="N564" s="142">
        <f t="shared" si="3"/>
        <v>0</v>
      </c>
    </row>
    <row r="565" spans="6:14" ht="15.75" customHeight="1">
      <c r="F565" s="142"/>
      <c r="G565" s="142"/>
      <c r="H565" s="142"/>
      <c r="I565" s="142"/>
      <c r="L565" s="142"/>
      <c r="M565" s="142"/>
      <c r="N565" s="142">
        <f t="shared" si="3"/>
        <v>0</v>
      </c>
    </row>
    <row r="566" spans="6:14" ht="15.75" customHeight="1">
      <c r="F566" s="142"/>
      <c r="G566" s="142"/>
      <c r="H566" s="142"/>
      <c r="I566" s="142"/>
      <c r="L566" s="142"/>
      <c r="M566" s="142"/>
      <c r="N566" s="142">
        <f t="shared" si="3"/>
        <v>0</v>
      </c>
    </row>
    <row r="567" spans="6:14" ht="15.75" customHeight="1">
      <c r="F567" s="142"/>
      <c r="G567" s="142"/>
      <c r="H567" s="142"/>
      <c r="I567" s="142"/>
      <c r="L567" s="142"/>
      <c r="M567" s="142"/>
      <c r="N567" s="142">
        <f t="shared" si="3"/>
        <v>0</v>
      </c>
    </row>
    <row r="568" spans="6:14" ht="15.75" customHeight="1">
      <c r="F568" s="142"/>
      <c r="G568" s="142"/>
      <c r="H568" s="142"/>
      <c r="I568" s="142"/>
      <c r="L568" s="142"/>
      <c r="M568" s="142"/>
      <c r="N568" s="142">
        <f t="shared" si="3"/>
        <v>0</v>
      </c>
    </row>
    <row r="569" spans="6:14" ht="15.75" customHeight="1">
      <c r="F569" s="142"/>
      <c r="G569" s="142"/>
      <c r="H569" s="142"/>
      <c r="I569" s="142"/>
      <c r="L569" s="142"/>
      <c r="M569" s="142"/>
      <c r="N569" s="142">
        <f t="shared" si="3"/>
        <v>0</v>
      </c>
    </row>
    <row r="570" spans="6:14" ht="15.75" customHeight="1">
      <c r="F570" s="142"/>
      <c r="G570" s="142"/>
      <c r="H570" s="142"/>
      <c r="I570" s="142"/>
      <c r="L570" s="142"/>
      <c r="M570" s="142"/>
      <c r="N570" s="142">
        <f t="shared" si="3"/>
        <v>0</v>
      </c>
    </row>
    <row r="571" spans="6:14" ht="15.75" customHeight="1">
      <c r="F571" s="142"/>
      <c r="G571" s="142"/>
      <c r="H571" s="142"/>
      <c r="I571" s="142"/>
      <c r="L571" s="142"/>
      <c r="M571" s="142"/>
      <c r="N571" s="142">
        <f t="shared" si="3"/>
        <v>0</v>
      </c>
    </row>
    <row r="572" spans="6:14" ht="15.75" customHeight="1">
      <c r="F572" s="142"/>
      <c r="G572" s="142"/>
      <c r="H572" s="142"/>
      <c r="I572" s="142"/>
      <c r="L572" s="142"/>
      <c r="M572" s="142"/>
      <c r="N572" s="142">
        <f t="shared" si="3"/>
        <v>0</v>
      </c>
    </row>
    <row r="573" spans="6:14" ht="15.75" customHeight="1">
      <c r="F573" s="142"/>
      <c r="G573" s="142"/>
      <c r="H573" s="142"/>
      <c r="I573" s="142"/>
      <c r="L573" s="142"/>
      <c r="M573" s="142"/>
      <c r="N573" s="142">
        <f t="shared" si="3"/>
        <v>0</v>
      </c>
    </row>
    <row r="574" spans="6:14" ht="15.75" customHeight="1">
      <c r="F574" s="142"/>
      <c r="G574" s="142"/>
      <c r="H574" s="142"/>
      <c r="I574" s="142"/>
      <c r="L574" s="142"/>
      <c r="M574" s="142"/>
      <c r="N574" s="142">
        <f t="shared" si="3"/>
        <v>0</v>
      </c>
    </row>
    <row r="575" spans="6:14" ht="15.75" customHeight="1">
      <c r="F575" s="142"/>
      <c r="G575" s="142"/>
      <c r="H575" s="142"/>
      <c r="I575" s="142"/>
      <c r="L575" s="142"/>
      <c r="M575" s="142"/>
      <c r="N575" s="142">
        <f t="shared" si="3"/>
        <v>0</v>
      </c>
    </row>
    <row r="576" spans="6:14" ht="15.75" customHeight="1">
      <c r="F576" s="142"/>
      <c r="G576" s="142"/>
      <c r="H576" s="142"/>
      <c r="I576" s="142"/>
      <c r="L576" s="142"/>
      <c r="M576" s="142"/>
      <c r="N576" s="142">
        <f t="shared" si="3"/>
        <v>0</v>
      </c>
    </row>
    <row r="577" spans="6:14" ht="15.75" customHeight="1">
      <c r="F577" s="142"/>
      <c r="G577" s="142"/>
      <c r="H577" s="142"/>
      <c r="I577" s="142"/>
      <c r="L577" s="142"/>
      <c r="M577" s="142"/>
      <c r="N577" s="142">
        <f t="shared" si="3"/>
        <v>0</v>
      </c>
    </row>
    <row r="578" spans="6:14" ht="15.75" customHeight="1">
      <c r="F578" s="142"/>
      <c r="G578" s="142"/>
      <c r="H578" s="142"/>
      <c r="I578" s="142"/>
      <c r="L578" s="142"/>
      <c r="M578" s="142"/>
      <c r="N578" s="142">
        <f t="shared" si="3"/>
        <v>0</v>
      </c>
    </row>
    <row r="579" spans="6:14" ht="15.75" customHeight="1">
      <c r="F579" s="142"/>
      <c r="G579" s="142"/>
      <c r="H579" s="142"/>
      <c r="I579" s="142"/>
      <c r="L579" s="142"/>
      <c r="M579" s="142"/>
      <c r="N579" s="142">
        <f t="shared" si="3"/>
        <v>0</v>
      </c>
    </row>
    <row r="580" spans="6:14" ht="15.75" customHeight="1">
      <c r="F580" s="142"/>
      <c r="G580" s="142"/>
      <c r="H580" s="142"/>
      <c r="I580" s="142"/>
      <c r="L580" s="142"/>
      <c r="M580" s="142"/>
      <c r="N580" s="142">
        <f t="shared" si="3"/>
        <v>0</v>
      </c>
    </row>
    <row r="581" spans="6:14" ht="15.75" customHeight="1">
      <c r="F581" s="142"/>
      <c r="G581" s="142"/>
      <c r="H581" s="142"/>
      <c r="I581" s="142"/>
      <c r="L581" s="142"/>
      <c r="M581" s="142"/>
      <c r="N581" s="142">
        <f t="shared" si="3"/>
        <v>0</v>
      </c>
    </row>
    <row r="582" spans="6:14" ht="15.75" customHeight="1">
      <c r="F582" s="142"/>
      <c r="G582" s="142"/>
      <c r="H582" s="142"/>
      <c r="I582" s="142"/>
      <c r="L582" s="142"/>
      <c r="M582" s="142"/>
      <c r="N582" s="142">
        <f t="shared" si="3"/>
        <v>0</v>
      </c>
    </row>
    <row r="583" spans="6:14" ht="15.75" customHeight="1">
      <c r="F583" s="142"/>
      <c r="G583" s="142"/>
      <c r="H583" s="142"/>
      <c r="I583" s="142"/>
      <c r="L583" s="142"/>
      <c r="M583" s="142"/>
      <c r="N583" s="142">
        <f t="shared" si="3"/>
        <v>0</v>
      </c>
    </row>
    <row r="584" spans="6:14" ht="15.75" customHeight="1">
      <c r="F584" s="142"/>
      <c r="G584" s="142"/>
      <c r="H584" s="142"/>
      <c r="I584" s="142"/>
      <c r="L584" s="142"/>
      <c r="M584" s="142"/>
      <c r="N584" s="142">
        <f t="shared" si="3"/>
        <v>0</v>
      </c>
    </row>
    <row r="585" spans="6:14" ht="15.75" customHeight="1">
      <c r="F585" s="142"/>
      <c r="G585" s="142"/>
      <c r="H585" s="142"/>
      <c r="I585" s="142"/>
      <c r="L585" s="142"/>
      <c r="M585" s="142"/>
      <c r="N585" s="142">
        <f t="shared" si="3"/>
        <v>0</v>
      </c>
    </row>
    <row r="586" spans="6:14" ht="15.75" customHeight="1">
      <c r="F586" s="142"/>
      <c r="G586" s="142"/>
      <c r="H586" s="142"/>
      <c r="I586" s="142"/>
      <c r="L586" s="142"/>
      <c r="M586" s="142"/>
      <c r="N586" s="142">
        <f t="shared" si="3"/>
        <v>0</v>
      </c>
    </row>
    <row r="587" spans="6:14" ht="15.75" customHeight="1">
      <c r="F587" s="142"/>
      <c r="G587" s="142"/>
      <c r="H587" s="142"/>
      <c r="I587" s="142"/>
      <c r="L587" s="142"/>
      <c r="M587" s="142"/>
      <c r="N587" s="142">
        <f t="shared" si="3"/>
        <v>0</v>
      </c>
    </row>
    <row r="588" spans="6:14" ht="15.75" customHeight="1">
      <c r="F588" s="142"/>
      <c r="G588" s="142"/>
      <c r="H588" s="142"/>
      <c r="I588" s="142"/>
      <c r="L588" s="142"/>
      <c r="M588" s="142"/>
      <c r="N588" s="142">
        <f t="shared" si="3"/>
        <v>0</v>
      </c>
    </row>
    <row r="589" spans="6:14" ht="15.75" customHeight="1">
      <c r="F589" s="142"/>
      <c r="G589" s="142"/>
      <c r="H589" s="142"/>
      <c r="I589" s="142"/>
      <c r="L589" s="142"/>
      <c r="M589" s="142"/>
      <c r="N589" s="142">
        <f t="shared" si="3"/>
        <v>0</v>
      </c>
    </row>
    <row r="590" spans="6:14" ht="15.75" customHeight="1">
      <c r="F590" s="142"/>
      <c r="G590" s="142"/>
      <c r="H590" s="142"/>
      <c r="I590" s="142"/>
      <c r="L590" s="142"/>
      <c r="M590" s="142"/>
      <c r="N590" s="142">
        <f t="shared" si="3"/>
        <v>0</v>
      </c>
    </row>
    <row r="591" spans="6:14" ht="15.75" customHeight="1">
      <c r="F591" s="142"/>
      <c r="G591" s="142"/>
      <c r="H591" s="142"/>
      <c r="I591" s="142"/>
      <c r="L591" s="142"/>
      <c r="M591" s="142"/>
      <c r="N591" s="142">
        <f t="shared" si="3"/>
        <v>0</v>
      </c>
    </row>
    <row r="592" spans="6:14" ht="15.75" customHeight="1">
      <c r="F592" s="142"/>
      <c r="G592" s="142"/>
      <c r="H592" s="142"/>
      <c r="I592" s="142"/>
      <c r="L592" s="142"/>
      <c r="M592" s="142"/>
      <c r="N592" s="142">
        <f t="shared" si="3"/>
        <v>0</v>
      </c>
    </row>
    <row r="593" spans="6:14" ht="15.75" customHeight="1">
      <c r="F593" s="142"/>
      <c r="G593" s="142"/>
      <c r="H593" s="142"/>
      <c r="I593" s="142"/>
      <c r="L593" s="142"/>
      <c r="M593" s="142"/>
      <c r="N593" s="142">
        <f t="shared" si="3"/>
        <v>0</v>
      </c>
    </row>
    <row r="594" spans="6:14" ht="15.75" customHeight="1">
      <c r="F594" s="142"/>
      <c r="G594" s="142"/>
      <c r="H594" s="142"/>
      <c r="I594" s="142"/>
      <c r="L594" s="142"/>
      <c r="M594" s="142"/>
      <c r="N594" s="142">
        <f t="shared" si="3"/>
        <v>0</v>
      </c>
    </row>
    <row r="595" spans="6:14" ht="15.75" customHeight="1">
      <c r="F595" s="142"/>
      <c r="G595" s="142"/>
      <c r="H595" s="142"/>
      <c r="I595" s="142"/>
      <c r="L595" s="142"/>
      <c r="M595" s="142"/>
      <c r="N595" s="142">
        <f t="shared" si="3"/>
        <v>0</v>
      </c>
    </row>
    <row r="596" spans="6:14" ht="15.75" customHeight="1">
      <c r="F596" s="142"/>
      <c r="G596" s="142"/>
      <c r="H596" s="142"/>
      <c r="I596" s="142"/>
      <c r="L596" s="142"/>
      <c r="M596" s="142"/>
      <c r="N596" s="142">
        <f t="shared" si="3"/>
        <v>0</v>
      </c>
    </row>
    <row r="597" spans="6:14" ht="15.75" customHeight="1">
      <c r="F597" s="142"/>
      <c r="G597" s="142"/>
      <c r="H597" s="142"/>
      <c r="I597" s="142"/>
      <c r="L597" s="142"/>
      <c r="M597" s="142"/>
      <c r="N597" s="142">
        <f t="shared" si="3"/>
        <v>0</v>
      </c>
    </row>
    <row r="598" spans="6:14" ht="15.75" customHeight="1">
      <c r="F598" s="142"/>
      <c r="G598" s="142"/>
      <c r="H598" s="142"/>
      <c r="I598" s="142"/>
      <c r="L598" s="142"/>
      <c r="M598" s="142"/>
      <c r="N598" s="142">
        <f t="shared" si="3"/>
        <v>0</v>
      </c>
    </row>
    <row r="599" spans="6:14" ht="15.75" customHeight="1">
      <c r="F599" s="142"/>
      <c r="G599" s="142"/>
      <c r="H599" s="142"/>
      <c r="I599" s="142"/>
      <c r="L599" s="142"/>
      <c r="M599" s="142"/>
      <c r="N599" s="142">
        <f t="shared" si="3"/>
        <v>0</v>
      </c>
    </row>
    <row r="600" spans="6:14" ht="15.75" customHeight="1">
      <c r="F600" s="142"/>
      <c r="G600" s="142"/>
      <c r="H600" s="142"/>
      <c r="I600" s="142"/>
      <c r="L600" s="142"/>
      <c r="M600" s="142"/>
      <c r="N600" s="142">
        <f t="shared" si="3"/>
        <v>0</v>
      </c>
    </row>
    <row r="601" spans="6:14" ht="15.75" customHeight="1">
      <c r="F601" s="142"/>
      <c r="G601" s="142"/>
      <c r="H601" s="142"/>
      <c r="I601" s="142"/>
      <c r="L601" s="142"/>
      <c r="M601" s="142"/>
      <c r="N601" s="142">
        <f t="shared" si="3"/>
        <v>0</v>
      </c>
    </row>
    <row r="602" spans="6:14" ht="15.75" customHeight="1">
      <c r="F602" s="142"/>
      <c r="G602" s="142"/>
      <c r="H602" s="142"/>
      <c r="I602" s="142"/>
      <c r="L602" s="142"/>
      <c r="M602" s="142"/>
      <c r="N602" s="142">
        <f t="shared" si="3"/>
        <v>0</v>
      </c>
    </row>
    <row r="603" spans="6:14" ht="15.75" customHeight="1">
      <c r="F603" s="142"/>
      <c r="G603" s="142"/>
      <c r="H603" s="142"/>
      <c r="I603" s="142"/>
      <c r="L603" s="142"/>
      <c r="M603" s="142"/>
      <c r="N603" s="142">
        <f t="shared" si="3"/>
        <v>0</v>
      </c>
    </row>
    <row r="604" spans="6:14" ht="15.75" customHeight="1">
      <c r="F604" s="142"/>
      <c r="G604" s="142"/>
      <c r="H604" s="142"/>
      <c r="I604" s="142"/>
      <c r="L604" s="142"/>
      <c r="M604" s="142"/>
      <c r="N604" s="142">
        <f t="shared" si="3"/>
        <v>0</v>
      </c>
    </row>
    <row r="605" spans="6:14" ht="15.75" customHeight="1">
      <c r="F605" s="142"/>
      <c r="G605" s="142"/>
      <c r="H605" s="142"/>
      <c r="I605" s="142"/>
      <c r="L605" s="142"/>
      <c r="M605" s="142"/>
      <c r="N605" s="142">
        <f t="shared" si="3"/>
        <v>0</v>
      </c>
    </row>
    <row r="606" spans="6:14" ht="15.75" customHeight="1">
      <c r="F606" s="142"/>
      <c r="G606" s="142"/>
      <c r="H606" s="142"/>
      <c r="I606" s="142"/>
      <c r="L606" s="142"/>
      <c r="M606" s="142"/>
      <c r="N606" s="142">
        <f t="shared" si="3"/>
        <v>0</v>
      </c>
    </row>
    <row r="607" spans="6:14" ht="15.75" customHeight="1">
      <c r="F607" s="142"/>
      <c r="G607" s="142"/>
      <c r="H607" s="142"/>
      <c r="I607" s="142"/>
      <c r="L607" s="142"/>
      <c r="M607" s="142"/>
      <c r="N607" s="142">
        <f t="shared" si="3"/>
        <v>0</v>
      </c>
    </row>
    <row r="608" spans="6:14" ht="15.75" customHeight="1">
      <c r="F608" s="142"/>
      <c r="G608" s="142"/>
      <c r="H608" s="142"/>
      <c r="I608" s="142"/>
      <c r="L608" s="142"/>
      <c r="M608" s="142"/>
      <c r="N608" s="142">
        <f t="shared" si="3"/>
        <v>0</v>
      </c>
    </row>
    <row r="609" spans="6:14" ht="15.75" customHeight="1">
      <c r="F609" s="142"/>
      <c r="G609" s="142"/>
      <c r="H609" s="142"/>
      <c r="I609" s="142"/>
      <c r="L609" s="142"/>
      <c r="M609" s="142"/>
      <c r="N609" s="142">
        <f t="shared" si="3"/>
        <v>0</v>
      </c>
    </row>
    <row r="610" spans="6:14" ht="15.75" customHeight="1">
      <c r="F610" s="142"/>
      <c r="G610" s="142"/>
      <c r="H610" s="142"/>
      <c r="I610" s="142"/>
      <c r="L610" s="142"/>
      <c r="M610" s="142"/>
      <c r="N610" s="142">
        <f t="shared" si="3"/>
        <v>0</v>
      </c>
    </row>
    <row r="611" spans="6:14" ht="15.75" customHeight="1">
      <c r="F611" s="142"/>
      <c r="G611" s="142"/>
      <c r="H611" s="142"/>
      <c r="I611" s="142"/>
      <c r="L611" s="142"/>
      <c r="M611" s="142"/>
      <c r="N611" s="142">
        <f t="shared" si="3"/>
        <v>0</v>
      </c>
    </row>
    <row r="612" spans="6:14" ht="15.75" customHeight="1">
      <c r="F612" s="142"/>
      <c r="G612" s="142"/>
      <c r="H612" s="142"/>
      <c r="I612" s="142"/>
      <c r="L612" s="142"/>
      <c r="M612" s="142"/>
      <c r="N612" s="142">
        <f t="shared" si="3"/>
        <v>0</v>
      </c>
    </row>
    <row r="613" spans="6:14" ht="15.75" customHeight="1">
      <c r="F613" s="142"/>
      <c r="G613" s="142"/>
      <c r="H613" s="142"/>
      <c r="I613" s="142"/>
      <c r="L613" s="142"/>
      <c r="M613" s="142"/>
      <c r="N613" s="142">
        <f t="shared" si="3"/>
        <v>0</v>
      </c>
    </row>
    <row r="614" spans="6:14" ht="15.75" customHeight="1">
      <c r="F614" s="142"/>
      <c r="G614" s="142"/>
      <c r="H614" s="142"/>
      <c r="I614" s="142"/>
      <c r="L614" s="142"/>
      <c r="M614" s="142"/>
      <c r="N614" s="142">
        <f t="shared" si="3"/>
        <v>0</v>
      </c>
    </row>
    <row r="615" spans="6:14" ht="15.75" customHeight="1">
      <c r="F615" s="142"/>
      <c r="G615" s="142"/>
      <c r="H615" s="142"/>
      <c r="I615" s="142"/>
      <c r="L615" s="142"/>
      <c r="M615" s="142"/>
      <c r="N615" s="142">
        <f t="shared" si="3"/>
        <v>0</v>
      </c>
    </row>
    <row r="616" spans="6:14" ht="15.75" customHeight="1">
      <c r="F616" s="142"/>
      <c r="G616" s="142"/>
      <c r="H616" s="142"/>
      <c r="I616" s="142"/>
      <c r="L616" s="142"/>
      <c r="M616" s="142"/>
      <c r="N616" s="142">
        <f t="shared" si="3"/>
        <v>0</v>
      </c>
    </row>
    <row r="617" spans="6:14" ht="15.75" customHeight="1">
      <c r="F617" s="142"/>
      <c r="G617" s="142"/>
      <c r="H617" s="142"/>
      <c r="I617" s="142"/>
      <c r="L617" s="142"/>
      <c r="M617" s="142"/>
      <c r="N617" s="142">
        <f t="shared" si="3"/>
        <v>0</v>
      </c>
    </row>
    <row r="618" spans="6:14" ht="15.75" customHeight="1">
      <c r="F618" s="142"/>
      <c r="G618" s="142"/>
      <c r="H618" s="142"/>
      <c r="I618" s="142"/>
      <c r="L618" s="142"/>
      <c r="M618" s="142"/>
      <c r="N618" s="142">
        <f t="shared" si="3"/>
        <v>0</v>
      </c>
    </row>
    <row r="619" spans="6:14" ht="15.75" customHeight="1">
      <c r="F619" s="142"/>
      <c r="G619" s="142"/>
      <c r="H619" s="142"/>
      <c r="I619" s="142"/>
      <c r="L619" s="142"/>
      <c r="M619" s="142"/>
      <c r="N619" s="142">
        <f t="shared" si="3"/>
        <v>0</v>
      </c>
    </row>
    <row r="620" spans="6:14" ht="15.75" customHeight="1">
      <c r="F620" s="142"/>
      <c r="G620" s="142"/>
      <c r="H620" s="142"/>
      <c r="I620" s="142"/>
      <c r="L620" s="142"/>
      <c r="M620" s="142"/>
      <c r="N620" s="142">
        <f t="shared" si="3"/>
        <v>0</v>
      </c>
    </row>
    <row r="621" spans="6:14" ht="15.75" customHeight="1">
      <c r="F621" s="142"/>
      <c r="G621" s="142"/>
      <c r="H621" s="142"/>
      <c r="I621" s="142"/>
      <c r="L621" s="142"/>
      <c r="M621" s="142"/>
      <c r="N621" s="142">
        <f t="shared" si="3"/>
        <v>0</v>
      </c>
    </row>
    <row r="622" spans="6:14" ht="15.75" customHeight="1">
      <c r="F622" s="142"/>
      <c r="G622" s="142"/>
      <c r="H622" s="142"/>
      <c r="I622" s="142"/>
      <c r="L622" s="142"/>
      <c r="M622" s="142"/>
      <c r="N622" s="142">
        <f t="shared" si="3"/>
        <v>0</v>
      </c>
    </row>
    <row r="623" spans="6:14" ht="15.75" customHeight="1">
      <c r="F623" s="142"/>
      <c r="G623" s="142"/>
      <c r="H623" s="142"/>
      <c r="I623" s="142"/>
      <c r="L623" s="142"/>
      <c r="M623" s="142"/>
      <c r="N623" s="142">
        <f t="shared" si="3"/>
        <v>0</v>
      </c>
    </row>
    <row r="624" spans="6:14" ht="15.75" customHeight="1">
      <c r="F624" s="142"/>
      <c r="G624" s="142"/>
      <c r="H624" s="142"/>
      <c r="I624" s="142"/>
      <c r="L624" s="142"/>
      <c r="M624" s="142"/>
      <c r="N624" s="142">
        <f t="shared" si="3"/>
        <v>0</v>
      </c>
    </row>
    <row r="625" spans="6:14" ht="15.75" customHeight="1">
      <c r="F625" s="142"/>
      <c r="G625" s="142"/>
      <c r="H625" s="142"/>
      <c r="I625" s="142"/>
      <c r="L625" s="142"/>
      <c r="M625" s="142"/>
      <c r="N625" s="142">
        <f t="shared" si="3"/>
        <v>0</v>
      </c>
    </row>
    <row r="626" spans="6:14" ht="15.75" customHeight="1">
      <c r="F626" s="142"/>
      <c r="G626" s="142"/>
      <c r="H626" s="142"/>
      <c r="I626" s="142"/>
      <c r="L626" s="142"/>
      <c r="M626" s="142"/>
      <c r="N626" s="142">
        <f t="shared" si="3"/>
        <v>0</v>
      </c>
    </row>
    <row r="627" spans="6:14" ht="15.75" customHeight="1">
      <c r="F627" s="142"/>
      <c r="G627" s="142"/>
      <c r="H627" s="142"/>
      <c r="I627" s="142"/>
      <c r="L627" s="142"/>
      <c r="M627" s="142"/>
      <c r="N627" s="142">
        <f t="shared" si="3"/>
        <v>0</v>
      </c>
    </row>
    <row r="628" spans="6:14" ht="15.75" customHeight="1">
      <c r="F628" s="142"/>
      <c r="G628" s="142"/>
      <c r="H628" s="142"/>
      <c r="I628" s="142"/>
      <c r="L628" s="142"/>
      <c r="M628" s="142"/>
      <c r="N628" s="142">
        <f t="shared" si="3"/>
        <v>0</v>
      </c>
    </row>
    <row r="629" spans="6:14" ht="15.75" customHeight="1">
      <c r="F629" s="142"/>
      <c r="G629" s="142"/>
      <c r="H629" s="142"/>
      <c r="I629" s="142"/>
      <c r="L629" s="142"/>
      <c r="M629" s="142"/>
      <c r="N629" s="142">
        <f t="shared" si="3"/>
        <v>0</v>
      </c>
    </row>
    <row r="630" spans="6:14" ht="15.75" customHeight="1">
      <c r="F630" s="142"/>
      <c r="G630" s="142"/>
      <c r="H630" s="142"/>
      <c r="I630" s="142"/>
      <c r="L630" s="142"/>
      <c r="M630" s="142"/>
      <c r="N630" s="142">
        <f t="shared" si="3"/>
        <v>0</v>
      </c>
    </row>
    <row r="631" spans="6:14" ht="15.75" customHeight="1">
      <c r="F631" s="142"/>
      <c r="G631" s="142"/>
      <c r="H631" s="142"/>
      <c r="I631" s="142"/>
      <c r="L631" s="142"/>
      <c r="M631" s="142"/>
      <c r="N631" s="142">
        <f t="shared" si="3"/>
        <v>0</v>
      </c>
    </row>
    <row r="632" spans="6:14" ht="15.75" customHeight="1">
      <c r="F632" s="142"/>
      <c r="G632" s="142"/>
      <c r="H632" s="142"/>
      <c r="I632" s="142"/>
      <c r="L632" s="142"/>
      <c r="M632" s="142"/>
      <c r="N632" s="142">
        <f t="shared" si="3"/>
        <v>0</v>
      </c>
    </row>
    <row r="633" spans="6:14" ht="15.75" customHeight="1">
      <c r="F633" s="142"/>
      <c r="G633" s="142"/>
      <c r="H633" s="142"/>
      <c r="I633" s="142"/>
      <c r="L633" s="142"/>
      <c r="M633" s="142"/>
      <c r="N633" s="142">
        <f t="shared" si="3"/>
        <v>0</v>
      </c>
    </row>
    <row r="634" spans="6:14" ht="15.75" customHeight="1">
      <c r="F634" s="142"/>
      <c r="G634" s="142"/>
      <c r="H634" s="142"/>
      <c r="I634" s="142"/>
      <c r="L634" s="142"/>
      <c r="M634" s="142"/>
      <c r="N634" s="142">
        <f t="shared" si="3"/>
        <v>0</v>
      </c>
    </row>
    <row r="635" spans="6:14" ht="15.75" customHeight="1">
      <c r="F635" s="142"/>
      <c r="G635" s="142"/>
      <c r="H635" s="142"/>
      <c r="I635" s="142"/>
      <c r="L635" s="142"/>
      <c r="M635" s="142"/>
      <c r="N635" s="142">
        <f t="shared" si="3"/>
        <v>0</v>
      </c>
    </row>
    <row r="636" spans="6:14" ht="15.75" customHeight="1">
      <c r="F636" s="142"/>
      <c r="G636" s="142"/>
      <c r="H636" s="142"/>
      <c r="I636" s="142"/>
      <c r="L636" s="142"/>
      <c r="M636" s="142"/>
      <c r="N636" s="142">
        <f t="shared" si="3"/>
        <v>0</v>
      </c>
    </row>
    <row r="637" spans="6:14" ht="15.75" customHeight="1">
      <c r="F637" s="142"/>
      <c r="G637" s="142"/>
      <c r="H637" s="142"/>
      <c r="I637" s="142"/>
      <c r="L637" s="142"/>
      <c r="M637" s="142"/>
      <c r="N637" s="142"/>
    </row>
    <row r="638" spans="6:14" ht="15.75" customHeight="1">
      <c r="F638" s="142"/>
      <c r="G638" s="142"/>
      <c r="H638" s="142"/>
      <c r="I638" s="142"/>
      <c r="L638" s="142"/>
      <c r="M638" s="142"/>
      <c r="N638" s="142"/>
    </row>
    <row r="639" spans="6:14" ht="15.75" customHeight="1">
      <c r="F639" s="142"/>
      <c r="G639" s="142"/>
      <c r="H639" s="142"/>
      <c r="I639" s="142"/>
      <c r="L639" s="142"/>
      <c r="M639" s="142"/>
      <c r="N639" s="142"/>
    </row>
    <row r="640" spans="6:14" ht="15.75" customHeight="1">
      <c r="F640" s="142"/>
      <c r="G640" s="142"/>
      <c r="H640" s="142"/>
      <c r="I640" s="142"/>
      <c r="L640" s="142"/>
      <c r="M640" s="142"/>
      <c r="N640" s="142"/>
    </row>
    <row r="641" spans="6:14" ht="15.75" customHeight="1">
      <c r="F641" s="142"/>
      <c r="G641" s="142"/>
      <c r="H641" s="142"/>
      <c r="I641" s="142"/>
      <c r="L641" s="142"/>
      <c r="M641" s="142"/>
      <c r="N641" s="142"/>
    </row>
    <row r="642" spans="6:14" ht="15.75" customHeight="1">
      <c r="F642" s="142"/>
      <c r="G642" s="142"/>
      <c r="H642" s="142"/>
      <c r="I642" s="142"/>
      <c r="L642" s="142"/>
      <c r="M642" s="142"/>
      <c r="N642" s="142"/>
    </row>
    <row r="643" spans="6:14" ht="15.75" customHeight="1">
      <c r="F643" s="142"/>
      <c r="G643" s="142"/>
      <c r="H643" s="142"/>
      <c r="I643" s="142"/>
      <c r="L643" s="142"/>
      <c r="M643" s="142"/>
      <c r="N643" s="142"/>
    </row>
    <row r="644" spans="6:14" ht="15.75" customHeight="1">
      <c r="F644" s="142"/>
      <c r="G644" s="142"/>
      <c r="H644" s="142"/>
      <c r="I644" s="142"/>
      <c r="L644" s="142"/>
      <c r="M644" s="142"/>
      <c r="N644" s="142"/>
    </row>
    <row r="645" spans="6:14" ht="15.75" customHeight="1">
      <c r="F645" s="142"/>
      <c r="G645" s="142"/>
      <c r="H645" s="142"/>
      <c r="I645" s="142"/>
      <c r="L645" s="142"/>
      <c r="M645" s="142"/>
      <c r="N645" s="142"/>
    </row>
    <row r="646" spans="6:14" ht="15.75" customHeight="1">
      <c r="F646" s="142"/>
      <c r="G646" s="142"/>
      <c r="H646" s="142"/>
      <c r="I646" s="142"/>
      <c r="L646" s="142"/>
      <c r="M646" s="142"/>
      <c r="N646" s="142"/>
    </row>
    <row r="647" spans="6:14" ht="15.75" customHeight="1">
      <c r="F647" s="142"/>
      <c r="G647" s="142"/>
      <c r="H647" s="142"/>
      <c r="I647" s="142"/>
      <c r="L647" s="142"/>
      <c r="M647" s="142"/>
      <c r="N647" s="142"/>
    </row>
    <row r="648" spans="6:14" ht="15.75" customHeight="1">
      <c r="F648" s="142"/>
      <c r="G648" s="142"/>
      <c r="H648" s="142"/>
      <c r="I648" s="142"/>
      <c r="L648" s="142"/>
      <c r="M648" s="142"/>
      <c r="N648" s="142"/>
    </row>
    <row r="649" spans="6:14" ht="15.75" customHeight="1">
      <c r="F649" s="142"/>
      <c r="G649" s="142"/>
      <c r="H649" s="142"/>
      <c r="I649" s="142"/>
      <c r="L649" s="142"/>
      <c r="M649" s="142"/>
      <c r="N649" s="142"/>
    </row>
    <row r="650" spans="6:14" ht="15.75" customHeight="1">
      <c r="F650" s="142"/>
      <c r="G650" s="142"/>
      <c r="H650" s="142"/>
      <c r="I650" s="142"/>
      <c r="L650" s="142"/>
      <c r="M650" s="142"/>
      <c r="N650" s="142"/>
    </row>
    <row r="651" spans="6:14" ht="15.75" customHeight="1">
      <c r="F651" s="142"/>
      <c r="G651" s="142"/>
      <c r="H651" s="142"/>
      <c r="I651" s="142"/>
      <c r="L651" s="142"/>
      <c r="M651" s="142"/>
      <c r="N651" s="142"/>
    </row>
    <row r="652" spans="6:14" ht="15.75" customHeight="1">
      <c r="F652" s="142"/>
      <c r="G652" s="142"/>
      <c r="H652" s="142"/>
      <c r="I652" s="142"/>
      <c r="L652" s="142"/>
      <c r="M652" s="142"/>
      <c r="N652" s="142"/>
    </row>
    <row r="653" spans="6:14" ht="15.75" customHeight="1">
      <c r="F653" s="142"/>
      <c r="G653" s="142"/>
      <c r="H653" s="142"/>
      <c r="I653" s="142"/>
      <c r="L653" s="142"/>
      <c r="M653" s="142"/>
      <c r="N653" s="142"/>
    </row>
    <row r="654" spans="6:14" ht="15.75" customHeight="1">
      <c r="F654" s="142"/>
      <c r="G654" s="142"/>
      <c r="H654" s="142"/>
      <c r="I654" s="142"/>
      <c r="L654" s="142"/>
      <c r="M654" s="142"/>
      <c r="N654" s="142"/>
    </row>
    <row r="655" spans="6:14" ht="15.75" customHeight="1">
      <c r="F655" s="142"/>
      <c r="G655" s="142"/>
      <c r="H655" s="142"/>
      <c r="I655" s="142"/>
      <c r="L655" s="142"/>
      <c r="M655" s="142"/>
      <c r="N655" s="142"/>
    </row>
    <row r="656" spans="6:14" ht="15.75" customHeight="1">
      <c r="F656" s="142"/>
      <c r="G656" s="142"/>
      <c r="H656" s="142"/>
      <c r="I656" s="142"/>
      <c r="L656" s="142"/>
      <c r="M656" s="142"/>
      <c r="N656" s="142"/>
    </row>
    <row r="657" spans="6:14" ht="15.75" customHeight="1">
      <c r="F657" s="142"/>
      <c r="G657" s="142"/>
      <c r="H657" s="142"/>
      <c r="I657" s="142"/>
      <c r="L657" s="142"/>
      <c r="M657" s="142"/>
      <c r="N657" s="142"/>
    </row>
    <row r="658" spans="6:14" ht="15.75" customHeight="1">
      <c r="F658" s="142"/>
      <c r="G658" s="142"/>
      <c r="H658" s="142"/>
      <c r="I658" s="142"/>
      <c r="L658" s="142"/>
      <c r="M658" s="142"/>
      <c r="N658" s="142"/>
    </row>
    <row r="659" spans="6:14" ht="15.75" customHeight="1">
      <c r="F659" s="142"/>
      <c r="G659" s="142"/>
      <c r="H659" s="142"/>
      <c r="I659" s="142"/>
      <c r="L659" s="142"/>
      <c r="M659" s="142"/>
      <c r="N659" s="142"/>
    </row>
    <row r="660" spans="6:14" ht="15.75" customHeight="1">
      <c r="F660" s="142"/>
      <c r="G660" s="142"/>
      <c r="H660" s="142"/>
      <c r="I660" s="142"/>
      <c r="L660" s="142"/>
      <c r="M660" s="142"/>
      <c r="N660" s="142"/>
    </row>
    <row r="661" spans="6:14" ht="15.75" customHeight="1">
      <c r="F661" s="142"/>
      <c r="G661" s="142"/>
      <c r="H661" s="142"/>
      <c r="I661" s="142"/>
      <c r="L661" s="142"/>
      <c r="M661" s="142"/>
      <c r="N661" s="142"/>
    </row>
    <row r="662" spans="6:14" ht="15.75" customHeight="1">
      <c r="F662" s="142"/>
      <c r="G662" s="142"/>
      <c r="H662" s="142"/>
      <c r="I662" s="142"/>
      <c r="L662" s="142"/>
      <c r="M662" s="142"/>
      <c r="N662" s="142"/>
    </row>
    <row r="663" spans="6:14" ht="15.75" customHeight="1">
      <c r="F663" s="142"/>
      <c r="G663" s="142"/>
      <c r="H663" s="142"/>
      <c r="I663" s="142"/>
      <c r="L663" s="142"/>
      <c r="M663" s="142"/>
      <c r="N663" s="142"/>
    </row>
    <row r="664" spans="6:14" ht="15.75" customHeight="1">
      <c r="F664" s="142"/>
      <c r="G664" s="142"/>
      <c r="H664" s="142"/>
      <c r="I664" s="142"/>
      <c r="L664" s="142"/>
      <c r="M664" s="142"/>
      <c r="N664" s="142"/>
    </row>
    <row r="665" spans="6:14" ht="15.75" customHeight="1">
      <c r="F665" s="142"/>
      <c r="G665" s="142"/>
      <c r="H665" s="142"/>
      <c r="I665" s="142"/>
      <c r="L665" s="142"/>
      <c r="M665" s="142"/>
      <c r="N665" s="142"/>
    </row>
    <row r="666" spans="6:14" ht="15.75" customHeight="1">
      <c r="F666" s="142"/>
      <c r="G666" s="142"/>
      <c r="H666" s="142"/>
      <c r="I666" s="142"/>
      <c r="L666" s="142"/>
      <c r="M666" s="142"/>
      <c r="N666" s="142"/>
    </row>
    <row r="667" spans="6:14" ht="15.75" customHeight="1">
      <c r="F667" s="142"/>
      <c r="G667" s="142"/>
      <c r="H667" s="142"/>
      <c r="I667" s="142"/>
      <c r="L667" s="142"/>
      <c r="M667" s="142"/>
      <c r="N667" s="142"/>
    </row>
    <row r="668" spans="6:14" ht="15.75" customHeight="1">
      <c r="F668" s="142"/>
      <c r="G668" s="142"/>
      <c r="H668" s="142"/>
      <c r="I668" s="142"/>
      <c r="L668" s="142"/>
      <c r="M668" s="142"/>
      <c r="N668" s="142"/>
    </row>
    <row r="669" spans="6:14" ht="15.75" customHeight="1">
      <c r="F669" s="142"/>
      <c r="G669" s="142"/>
      <c r="H669" s="142"/>
      <c r="I669" s="142"/>
      <c r="L669" s="142"/>
      <c r="M669" s="142"/>
      <c r="N669" s="142"/>
    </row>
    <row r="670" spans="6:14" ht="15.75" customHeight="1">
      <c r="F670" s="142"/>
      <c r="G670" s="142"/>
      <c r="H670" s="142"/>
      <c r="I670" s="142"/>
      <c r="L670" s="142"/>
      <c r="M670" s="142"/>
      <c r="N670" s="142"/>
    </row>
    <row r="671" spans="6:14" ht="15.75" customHeight="1">
      <c r="F671" s="142"/>
      <c r="G671" s="142"/>
      <c r="H671" s="142"/>
      <c r="I671" s="142"/>
      <c r="L671" s="142"/>
      <c r="M671" s="142"/>
      <c r="N671" s="142"/>
    </row>
    <row r="672" spans="6:14" ht="15.75" customHeight="1">
      <c r="F672" s="142"/>
      <c r="G672" s="142"/>
      <c r="H672" s="142"/>
      <c r="I672" s="142"/>
      <c r="L672" s="142"/>
      <c r="M672" s="142"/>
      <c r="N672" s="142"/>
    </row>
    <row r="673" spans="6:14" ht="15.75" customHeight="1">
      <c r="F673" s="142"/>
      <c r="G673" s="142"/>
      <c r="H673" s="142"/>
      <c r="I673" s="142"/>
      <c r="L673" s="142"/>
      <c r="M673" s="142"/>
      <c r="N673" s="142"/>
    </row>
    <row r="674" spans="6:14" ht="15.75" customHeight="1">
      <c r="F674" s="142"/>
      <c r="G674" s="142"/>
      <c r="H674" s="142"/>
      <c r="I674" s="142"/>
      <c r="L674" s="142"/>
      <c r="M674" s="142"/>
      <c r="N674" s="142"/>
    </row>
    <row r="675" spans="6:14" ht="15.75" customHeight="1">
      <c r="F675" s="142"/>
      <c r="G675" s="142"/>
      <c r="H675" s="142"/>
      <c r="I675" s="142"/>
      <c r="L675" s="142"/>
      <c r="M675" s="142"/>
      <c r="N675" s="142"/>
    </row>
    <row r="676" spans="6:14" ht="15.75" customHeight="1">
      <c r="F676" s="142"/>
      <c r="G676" s="142"/>
      <c r="H676" s="142"/>
      <c r="I676" s="142"/>
      <c r="L676" s="142"/>
      <c r="M676" s="142"/>
      <c r="N676" s="142"/>
    </row>
    <row r="677" spans="6:14" ht="15.75" customHeight="1">
      <c r="F677" s="142"/>
      <c r="G677" s="142"/>
      <c r="H677" s="142"/>
      <c r="I677" s="142"/>
      <c r="L677" s="142"/>
      <c r="M677" s="142"/>
      <c r="N677" s="142"/>
    </row>
    <row r="678" spans="6:14" ht="15.75" customHeight="1">
      <c r="F678" s="142"/>
      <c r="G678" s="142"/>
      <c r="H678" s="142"/>
      <c r="I678" s="142"/>
      <c r="L678" s="142"/>
      <c r="M678" s="142"/>
      <c r="N678" s="142"/>
    </row>
    <row r="679" spans="6:14" ht="15.75" customHeight="1">
      <c r="F679" s="142"/>
      <c r="G679" s="142"/>
      <c r="H679" s="142"/>
      <c r="I679" s="142"/>
      <c r="L679" s="142"/>
      <c r="M679" s="142"/>
      <c r="N679" s="142"/>
    </row>
    <row r="680" spans="6:14" ht="15.75" customHeight="1">
      <c r="F680" s="142"/>
      <c r="G680" s="142"/>
      <c r="H680" s="142"/>
      <c r="I680" s="142"/>
      <c r="L680" s="142"/>
      <c r="M680" s="142"/>
      <c r="N680" s="142"/>
    </row>
    <row r="681" spans="6:14" ht="15.75" customHeight="1">
      <c r="F681" s="142"/>
      <c r="G681" s="142"/>
      <c r="H681" s="142"/>
      <c r="I681" s="142"/>
      <c r="L681" s="142"/>
      <c r="M681" s="142"/>
      <c r="N681" s="142"/>
    </row>
    <row r="682" spans="6:14" ht="15.75" customHeight="1">
      <c r="F682" s="142"/>
      <c r="G682" s="142"/>
      <c r="H682" s="142"/>
      <c r="I682" s="142"/>
      <c r="L682" s="142"/>
      <c r="M682" s="142"/>
      <c r="N682" s="142"/>
    </row>
    <row r="683" spans="6:14" ht="15.75" customHeight="1">
      <c r="F683" s="142"/>
      <c r="G683" s="142"/>
      <c r="H683" s="142"/>
      <c r="I683" s="142"/>
      <c r="L683" s="142"/>
      <c r="M683" s="142"/>
      <c r="N683" s="142"/>
    </row>
    <row r="684" spans="6:14" ht="15.75" customHeight="1">
      <c r="F684" s="142"/>
      <c r="G684" s="142"/>
      <c r="H684" s="142"/>
      <c r="I684" s="142"/>
      <c r="L684" s="142"/>
      <c r="M684" s="142"/>
      <c r="N684" s="142"/>
    </row>
    <row r="685" spans="6:14" ht="15.75" customHeight="1">
      <c r="F685" s="142"/>
      <c r="G685" s="142"/>
      <c r="H685" s="142"/>
      <c r="I685" s="142"/>
      <c r="L685" s="142"/>
      <c r="M685" s="142"/>
      <c r="N685" s="142"/>
    </row>
    <row r="686" spans="6:14" ht="15.75" customHeight="1">
      <c r="F686" s="142"/>
      <c r="G686" s="142"/>
      <c r="H686" s="142"/>
      <c r="I686" s="142"/>
      <c r="L686" s="142"/>
      <c r="M686" s="142"/>
      <c r="N686" s="142"/>
    </row>
    <row r="687" spans="6:14" ht="15.75" customHeight="1">
      <c r="F687" s="142"/>
      <c r="G687" s="142"/>
      <c r="H687" s="142"/>
      <c r="I687" s="142"/>
      <c r="L687" s="142"/>
      <c r="M687" s="142"/>
      <c r="N687" s="142"/>
    </row>
    <row r="688" spans="6:14" ht="15.75" customHeight="1">
      <c r="F688" s="142"/>
      <c r="G688" s="142"/>
      <c r="H688" s="142"/>
      <c r="I688" s="142"/>
      <c r="L688" s="142"/>
      <c r="M688" s="142"/>
      <c r="N688" s="142"/>
    </row>
    <row r="689" spans="6:14" ht="15.75" customHeight="1">
      <c r="F689" s="142"/>
      <c r="G689" s="142"/>
      <c r="H689" s="142"/>
      <c r="I689" s="142"/>
      <c r="L689" s="142"/>
      <c r="M689" s="142"/>
      <c r="N689" s="142"/>
    </row>
    <row r="690" spans="6:14" ht="15.75" customHeight="1">
      <c r="F690" s="142"/>
      <c r="G690" s="142"/>
      <c r="H690" s="142"/>
      <c r="I690" s="142"/>
      <c r="L690" s="142"/>
      <c r="M690" s="142"/>
      <c r="N690" s="142"/>
    </row>
    <row r="691" spans="6:14" ht="15.75" customHeight="1">
      <c r="F691" s="142"/>
      <c r="G691" s="142"/>
      <c r="H691" s="142"/>
      <c r="I691" s="142"/>
      <c r="L691" s="142"/>
      <c r="M691" s="142"/>
      <c r="N691" s="142"/>
    </row>
    <row r="692" spans="6:14" ht="15.75" customHeight="1">
      <c r="F692" s="142"/>
      <c r="G692" s="142"/>
      <c r="H692" s="142"/>
      <c r="I692" s="142"/>
      <c r="L692" s="142"/>
      <c r="M692" s="142"/>
      <c r="N692" s="142"/>
    </row>
    <row r="693" spans="6:14" ht="15.75" customHeight="1">
      <c r="F693" s="142"/>
      <c r="G693" s="142"/>
      <c r="H693" s="142"/>
      <c r="I693" s="142"/>
      <c r="L693" s="142"/>
      <c r="M693" s="142"/>
      <c r="N693" s="142"/>
    </row>
    <row r="694" spans="6:14" ht="15.75" customHeight="1">
      <c r="F694" s="142"/>
      <c r="G694" s="142"/>
      <c r="H694" s="142"/>
      <c r="I694" s="142"/>
      <c r="L694" s="142"/>
      <c r="M694" s="142"/>
      <c r="N694" s="142"/>
    </row>
    <row r="695" spans="6:14" ht="15.75" customHeight="1">
      <c r="F695" s="142"/>
      <c r="G695" s="142"/>
      <c r="H695" s="142"/>
      <c r="I695" s="142"/>
      <c r="L695" s="142"/>
      <c r="M695" s="142"/>
      <c r="N695" s="142"/>
    </row>
    <row r="696" spans="6:14" ht="15.75" customHeight="1">
      <c r="F696" s="142"/>
      <c r="G696" s="142"/>
      <c r="H696" s="142"/>
      <c r="I696" s="142"/>
      <c r="L696" s="142"/>
      <c r="M696" s="142"/>
      <c r="N696" s="142"/>
    </row>
    <row r="697" spans="6:14" ht="15.75" customHeight="1">
      <c r="F697" s="142"/>
      <c r="G697" s="142"/>
      <c r="H697" s="142"/>
      <c r="I697" s="142"/>
      <c r="L697" s="142"/>
      <c r="M697" s="142"/>
      <c r="N697" s="142"/>
    </row>
    <row r="698" spans="6:14" ht="15.75" customHeight="1">
      <c r="F698" s="142"/>
      <c r="G698" s="142"/>
      <c r="H698" s="142"/>
      <c r="I698" s="142"/>
      <c r="L698" s="142"/>
      <c r="M698" s="142"/>
      <c r="N698" s="142"/>
    </row>
    <row r="699" spans="6:14" ht="15.75" customHeight="1">
      <c r="F699" s="142"/>
      <c r="G699" s="142"/>
      <c r="H699" s="142"/>
      <c r="I699" s="142"/>
      <c r="L699" s="142"/>
      <c r="M699" s="142"/>
      <c r="N699" s="142"/>
    </row>
    <row r="700" spans="6:14" ht="15.75" customHeight="1">
      <c r="F700" s="142"/>
      <c r="G700" s="142"/>
      <c r="H700" s="142"/>
      <c r="I700" s="142"/>
      <c r="L700" s="142"/>
      <c r="M700" s="142"/>
      <c r="N700" s="142"/>
    </row>
    <row r="701" spans="6:14" ht="15.75" customHeight="1">
      <c r="F701" s="142"/>
      <c r="G701" s="142"/>
      <c r="H701" s="142"/>
      <c r="I701" s="142"/>
      <c r="L701" s="142"/>
      <c r="M701" s="142"/>
      <c r="N701" s="142"/>
    </row>
    <row r="702" spans="6:14" ht="15.75" customHeight="1">
      <c r="F702" s="142"/>
      <c r="G702" s="142"/>
      <c r="H702" s="142"/>
      <c r="I702" s="142"/>
      <c r="L702" s="142"/>
      <c r="M702" s="142"/>
      <c r="N702" s="142"/>
    </row>
    <row r="703" spans="6:14" ht="15.75" customHeight="1">
      <c r="F703" s="142"/>
      <c r="G703" s="142"/>
      <c r="H703" s="142"/>
      <c r="I703" s="142"/>
      <c r="L703" s="142"/>
      <c r="M703" s="142"/>
      <c r="N703" s="142"/>
    </row>
    <row r="704" spans="6:14" ht="15.75" customHeight="1">
      <c r="F704" s="142"/>
      <c r="G704" s="142"/>
      <c r="H704" s="142"/>
      <c r="I704" s="142"/>
      <c r="L704" s="142"/>
      <c r="M704" s="142"/>
      <c r="N704" s="142"/>
    </row>
    <row r="705" spans="6:14" ht="15.75" customHeight="1">
      <c r="F705" s="142"/>
      <c r="G705" s="142"/>
      <c r="H705" s="142"/>
      <c r="I705" s="142"/>
      <c r="L705" s="142"/>
      <c r="M705" s="142"/>
      <c r="N705" s="142"/>
    </row>
    <row r="706" spans="6:14" ht="15.75" customHeight="1">
      <c r="F706" s="142"/>
      <c r="G706" s="142"/>
      <c r="H706" s="142"/>
      <c r="I706" s="142"/>
      <c r="L706" s="142"/>
      <c r="M706" s="142"/>
      <c r="N706" s="142"/>
    </row>
    <row r="707" spans="6:14" ht="15.75" customHeight="1">
      <c r="F707" s="142"/>
      <c r="G707" s="142"/>
      <c r="H707" s="142"/>
      <c r="I707" s="142"/>
      <c r="L707" s="142"/>
      <c r="M707" s="142"/>
      <c r="N707" s="142"/>
    </row>
    <row r="708" spans="6:14" ht="15.75" customHeight="1">
      <c r="F708" s="142"/>
      <c r="G708" s="142"/>
      <c r="H708" s="142"/>
      <c r="I708" s="142"/>
      <c r="L708" s="142"/>
      <c r="M708" s="142"/>
      <c r="N708" s="142"/>
    </row>
    <row r="709" spans="6:14" ht="15.75" customHeight="1">
      <c r="F709" s="142"/>
      <c r="G709" s="142"/>
      <c r="H709" s="142"/>
      <c r="I709" s="142"/>
      <c r="L709" s="142"/>
      <c r="M709" s="142"/>
      <c r="N709" s="142"/>
    </row>
    <row r="710" spans="6:14" ht="15.75" customHeight="1">
      <c r="F710" s="142"/>
      <c r="G710" s="142"/>
      <c r="H710" s="142"/>
      <c r="I710" s="142"/>
      <c r="L710" s="142"/>
      <c r="M710" s="142"/>
      <c r="N710" s="142"/>
    </row>
    <row r="711" spans="6:14" ht="15.75" customHeight="1">
      <c r="F711" s="142"/>
      <c r="G711" s="142"/>
      <c r="H711" s="142"/>
      <c r="I711" s="142"/>
      <c r="L711" s="142"/>
      <c r="M711" s="142"/>
      <c r="N711" s="142"/>
    </row>
    <row r="712" spans="6:14" ht="15.75" customHeight="1">
      <c r="F712" s="142"/>
      <c r="G712" s="142"/>
      <c r="H712" s="142"/>
      <c r="I712" s="142"/>
      <c r="L712" s="142"/>
      <c r="M712" s="142"/>
      <c r="N712" s="142"/>
    </row>
    <row r="713" spans="6:14" ht="15.75" customHeight="1">
      <c r="F713" s="142"/>
      <c r="G713" s="142"/>
      <c r="H713" s="142"/>
      <c r="I713" s="142"/>
      <c r="L713" s="142"/>
      <c r="M713" s="142"/>
      <c r="N713" s="142"/>
    </row>
    <row r="714" spans="6:14" ht="15.75" customHeight="1">
      <c r="F714" s="142"/>
      <c r="G714" s="142"/>
      <c r="H714" s="142"/>
      <c r="I714" s="142"/>
      <c r="L714" s="142"/>
      <c r="M714" s="142"/>
      <c r="N714" s="142"/>
    </row>
    <row r="715" spans="6:14" ht="15.75" customHeight="1">
      <c r="F715" s="142"/>
      <c r="G715" s="142"/>
      <c r="H715" s="142"/>
      <c r="I715" s="142"/>
      <c r="L715" s="142"/>
      <c r="M715" s="142"/>
      <c r="N715" s="142"/>
    </row>
    <row r="716" spans="6:14" ht="15.75" customHeight="1">
      <c r="F716" s="142"/>
      <c r="G716" s="142"/>
      <c r="H716" s="142"/>
      <c r="I716" s="142"/>
      <c r="L716" s="142"/>
      <c r="M716" s="142"/>
      <c r="N716" s="142"/>
    </row>
    <row r="717" spans="6:14" ht="15.75" customHeight="1">
      <c r="F717" s="142"/>
      <c r="G717" s="142"/>
      <c r="H717" s="142"/>
      <c r="I717" s="142"/>
      <c r="L717" s="142"/>
      <c r="M717" s="142"/>
      <c r="N717" s="142"/>
    </row>
    <row r="718" spans="6:14" ht="15.75" customHeight="1">
      <c r="F718" s="142"/>
      <c r="G718" s="142"/>
      <c r="H718" s="142"/>
      <c r="I718" s="142"/>
      <c r="L718" s="142"/>
      <c r="M718" s="142"/>
      <c r="N718" s="142"/>
    </row>
    <row r="719" spans="6:14" ht="15.75" customHeight="1">
      <c r="F719" s="142"/>
      <c r="G719" s="142"/>
      <c r="H719" s="142"/>
      <c r="I719" s="142"/>
      <c r="L719" s="142"/>
      <c r="M719" s="142"/>
      <c r="N719" s="142"/>
    </row>
    <row r="720" spans="6:14" ht="15.75" customHeight="1">
      <c r="F720" s="142"/>
      <c r="G720" s="142"/>
      <c r="H720" s="142"/>
      <c r="I720" s="142"/>
      <c r="L720" s="142"/>
      <c r="M720" s="142"/>
      <c r="N720" s="142"/>
    </row>
    <row r="721" spans="6:14" ht="15.75" customHeight="1">
      <c r="F721" s="142"/>
      <c r="G721" s="142"/>
      <c r="H721" s="142"/>
      <c r="I721" s="142"/>
      <c r="L721" s="142"/>
      <c r="M721" s="142"/>
      <c r="N721" s="142"/>
    </row>
    <row r="722" spans="6:14" ht="15.75" customHeight="1">
      <c r="F722" s="142"/>
      <c r="G722" s="142"/>
      <c r="H722" s="142"/>
      <c r="I722" s="142"/>
      <c r="L722" s="142"/>
      <c r="M722" s="142"/>
      <c r="N722" s="142"/>
    </row>
    <row r="723" spans="6:14" ht="15.75" customHeight="1">
      <c r="F723" s="142"/>
      <c r="G723" s="142"/>
      <c r="H723" s="142"/>
      <c r="I723" s="142"/>
      <c r="L723" s="142"/>
      <c r="M723" s="142"/>
      <c r="N723" s="142"/>
    </row>
    <row r="724" spans="6:14" ht="15.75" customHeight="1">
      <c r="F724" s="142"/>
      <c r="G724" s="142"/>
      <c r="H724" s="142"/>
      <c r="I724" s="142"/>
      <c r="L724" s="142"/>
      <c r="M724" s="142"/>
      <c r="N724" s="142"/>
    </row>
    <row r="725" spans="6:14" ht="15.75" customHeight="1">
      <c r="F725" s="142"/>
      <c r="G725" s="142"/>
      <c r="H725" s="142"/>
      <c r="I725" s="142"/>
      <c r="L725" s="142"/>
      <c r="M725" s="142"/>
      <c r="N725" s="142"/>
    </row>
    <row r="726" spans="6:14" ht="15.75" customHeight="1">
      <c r="F726" s="142"/>
      <c r="G726" s="142"/>
      <c r="H726" s="142"/>
      <c r="I726" s="142"/>
      <c r="L726" s="142"/>
      <c r="M726" s="142"/>
      <c r="N726" s="142"/>
    </row>
    <row r="727" spans="6:14" ht="15.75" customHeight="1">
      <c r="F727" s="142"/>
      <c r="G727" s="142"/>
      <c r="H727" s="142"/>
      <c r="I727" s="142"/>
      <c r="L727" s="142"/>
      <c r="M727" s="142"/>
      <c r="N727" s="142"/>
    </row>
    <row r="728" spans="6:14" ht="15.75" customHeight="1">
      <c r="F728" s="142"/>
      <c r="G728" s="142"/>
      <c r="H728" s="142"/>
      <c r="I728" s="142"/>
      <c r="L728" s="142"/>
      <c r="M728" s="142"/>
      <c r="N728" s="142"/>
    </row>
    <row r="729" spans="6:14" ht="15.75" customHeight="1">
      <c r="F729" s="142"/>
      <c r="G729" s="142"/>
      <c r="H729" s="142"/>
      <c r="I729" s="142"/>
      <c r="L729" s="142"/>
      <c r="M729" s="142"/>
      <c r="N729" s="142"/>
    </row>
    <row r="730" spans="6:14" ht="15.75" customHeight="1">
      <c r="F730" s="142"/>
      <c r="G730" s="142"/>
      <c r="H730" s="142"/>
      <c r="I730" s="142"/>
      <c r="L730" s="142"/>
      <c r="M730" s="142"/>
      <c r="N730" s="142"/>
    </row>
    <row r="731" spans="6:14" ht="15.75" customHeight="1">
      <c r="F731" s="142"/>
      <c r="G731" s="142"/>
      <c r="H731" s="142"/>
      <c r="I731" s="142"/>
      <c r="L731" s="142"/>
      <c r="M731" s="142"/>
      <c r="N731" s="142"/>
    </row>
    <row r="732" spans="6:14" ht="15.75" customHeight="1">
      <c r="F732" s="142"/>
      <c r="G732" s="142"/>
      <c r="H732" s="142"/>
      <c r="I732" s="142"/>
      <c r="L732" s="142"/>
      <c r="M732" s="142"/>
      <c r="N732" s="142"/>
    </row>
    <row r="733" spans="6:14" ht="15.75" customHeight="1">
      <c r="F733" s="142"/>
      <c r="G733" s="142"/>
      <c r="H733" s="142"/>
      <c r="I733" s="142"/>
      <c r="L733" s="142"/>
      <c r="M733" s="142"/>
      <c r="N733" s="142"/>
    </row>
    <row r="734" spans="6:14" ht="15.75" customHeight="1">
      <c r="F734" s="142"/>
      <c r="G734" s="142"/>
      <c r="H734" s="142"/>
      <c r="I734" s="142"/>
      <c r="L734" s="142"/>
      <c r="M734" s="142"/>
      <c r="N734" s="142"/>
    </row>
    <row r="735" spans="6:14" ht="15.75" customHeight="1">
      <c r="F735" s="142"/>
      <c r="G735" s="142"/>
      <c r="H735" s="142"/>
      <c r="I735" s="142"/>
      <c r="L735" s="142"/>
      <c r="M735" s="142"/>
      <c r="N735" s="142"/>
    </row>
    <row r="736" spans="6:14" ht="15.75" customHeight="1">
      <c r="F736" s="142"/>
      <c r="G736" s="142"/>
      <c r="H736" s="142"/>
      <c r="I736" s="142"/>
      <c r="L736" s="142"/>
      <c r="M736" s="142"/>
      <c r="N736" s="142"/>
    </row>
    <row r="737" spans="6:14" ht="15.75" customHeight="1">
      <c r="F737" s="142"/>
      <c r="G737" s="142"/>
      <c r="H737" s="142"/>
      <c r="I737" s="142"/>
      <c r="L737" s="142"/>
      <c r="M737" s="142"/>
      <c r="N737" s="142"/>
    </row>
    <row r="738" spans="6:14" ht="15.75" customHeight="1">
      <c r="F738" s="142"/>
      <c r="G738" s="142"/>
      <c r="H738" s="142"/>
      <c r="I738" s="142"/>
      <c r="L738" s="142"/>
      <c r="M738" s="142"/>
      <c r="N738" s="142"/>
    </row>
    <row r="739" spans="6:14" ht="15.75" customHeight="1">
      <c r="F739" s="142"/>
      <c r="G739" s="142"/>
      <c r="H739" s="142"/>
      <c r="I739" s="142"/>
      <c r="L739" s="142"/>
      <c r="M739" s="142"/>
      <c r="N739" s="142"/>
    </row>
    <row r="740" spans="6:14" ht="15.75" customHeight="1">
      <c r="F740" s="142"/>
      <c r="G740" s="142"/>
      <c r="H740" s="142"/>
      <c r="I740" s="142"/>
      <c r="L740" s="142"/>
      <c r="M740" s="142"/>
      <c r="N740" s="142"/>
    </row>
    <row r="741" spans="6:14" ht="15.75" customHeight="1">
      <c r="F741" s="142"/>
      <c r="G741" s="142"/>
      <c r="H741" s="142"/>
      <c r="I741" s="142"/>
      <c r="L741" s="142"/>
      <c r="M741" s="142"/>
      <c r="N741" s="142"/>
    </row>
    <row r="742" spans="6:14" ht="15.75" customHeight="1">
      <c r="F742" s="142"/>
      <c r="G742" s="142"/>
      <c r="H742" s="142"/>
      <c r="I742" s="142"/>
      <c r="L742" s="142"/>
      <c r="M742" s="142"/>
      <c r="N742" s="142"/>
    </row>
    <row r="743" spans="6:14" ht="15.75" customHeight="1">
      <c r="F743" s="142"/>
      <c r="G743" s="142"/>
      <c r="H743" s="142"/>
      <c r="I743" s="142"/>
      <c r="L743" s="142"/>
      <c r="M743" s="142"/>
      <c r="N743" s="142"/>
    </row>
    <row r="744" spans="6:14" ht="15.75" customHeight="1">
      <c r="F744" s="142"/>
      <c r="G744" s="142"/>
      <c r="H744" s="142"/>
      <c r="I744" s="142"/>
      <c r="L744" s="142"/>
      <c r="M744" s="142"/>
      <c r="N744" s="142"/>
    </row>
    <row r="745" spans="6:14" ht="15.75" customHeight="1">
      <c r="F745" s="142"/>
      <c r="G745" s="142"/>
      <c r="H745" s="142"/>
      <c r="I745" s="142"/>
      <c r="L745" s="142"/>
      <c r="M745" s="142"/>
      <c r="N745" s="142"/>
    </row>
    <row r="746" spans="6:14" ht="15.75" customHeight="1">
      <c r="F746" s="142"/>
      <c r="G746" s="142"/>
      <c r="H746" s="142"/>
      <c r="I746" s="142"/>
      <c r="L746" s="142"/>
      <c r="M746" s="142"/>
      <c r="N746" s="142"/>
    </row>
    <row r="747" spans="6:14" ht="15.75" customHeight="1">
      <c r="F747" s="142"/>
      <c r="G747" s="142"/>
      <c r="H747" s="142"/>
      <c r="I747" s="142"/>
      <c r="L747" s="142"/>
      <c r="M747" s="142"/>
      <c r="N747" s="142"/>
    </row>
    <row r="748" spans="6:14" ht="15.75" customHeight="1">
      <c r="F748" s="142"/>
      <c r="G748" s="142"/>
      <c r="H748" s="142"/>
      <c r="I748" s="142"/>
      <c r="L748" s="142"/>
      <c r="M748" s="142"/>
      <c r="N748" s="142"/>
    </row>
    <row r="749" spans="6:14" ht="15.75" customHeight="1">
      <c r="F749" s="142"/>
      <c r="G749" s="142"/>
      <c r="H749" s="142"/>
      <c r="I749" s="142"/>
      <c r="L749" s="142"/>
      <c r="M749" s="142"/>
      <c r="N749" s="142"/>
    </row>
    <row r="750" spans="6:14" ht="15.75" customHeight="1">
      <c r="F750" s="142"/>
      <c r="G750" s="142"/>
      <c r="H750" s="142"/>
      <c r="I750" s="142"/>
      <c r="L750" s="142"/>
      <c r="M750" s="142"/>
      <c r="N750" s="142"/>
    </row>
    <row r="751" spans="6:14" ht="15.75" customHeight="1">
      <c r="F751" s="142"/>
      <c r="G751" s="142"/>
      <c r="H751" s="142"/>
      <c r="I751" s="142"/>
      <c r="L751" s="142"/>
      <c r="M751" s="142"/>
      <c r="N751" s="142"/>
    </row>
    <row r="752" spans="6:14" ht="15.75" customHeight="1">
      <c r="F752" s="142"/>
      <c r="G752" s="142"/>
      <c r="H752" s="142"/>
      <c r="I752" s="142"/>
      <c r="L752" s="142"/>
      <c r="M752" s="142"/>
      <c r="N752" s="142"/>
    </row>
    <row r="753" spans="6:14" ht="15.75" customHeight="1">
      <c r="F753" s="142"/>
      <c r="G753" s="142"/>
      <c r="H753" s="142"/>
      <c r="I753" s="142"/>
      <c r="L753" s="142"/>
      <c r="M753" s="142"/>
      <c r="N753" s="142"/>
    </row>
    <row r="754" spans="6:14" ht="15.75" customHeight="1">
      <c r="F754" s="142"/>
      <c r="G754" s="142"/>
      <c r="H754" s="142"/>
      <c r="I754" s="142"/>
      <c r="L754" s="142"/>
      <c r="M754" s="142"/>
      <c r="N754" s="142"/>
    </row>
    <row r="755" spans="6:14" ht="15.75" customHeight="1">
      <c r="F755" s="142"/>
      <c r="G755" s="142"/>
      <c r="H755" s="142"/>
      <c r="I755" s="142"/>
      <c r="L755" s="142"/>
      <c r="M755" s="142"/>
      <c r="N755" s="142"/>
    </row>
    <row r="756" spans="6:14" ht="15.75" customHeight="1">
      <c r="F756" s="142"/>
      <c r="G756" s="142"/>
      <c r="H756" s="142"/>
      <c r="I756" s="142"/>
      <c r="L756" s="142"/>
      <c r="M756" s="142"/>
      <c r="N756" s="142"/>
    </row>
    <row r="757" spans="6:14" ht="15.75" customHeight="1">
      <c r="F757" s="142"/>
      <c r="G757" s="142"/>
      <c r="H757" s="142"/>
      <c r="I757" s="142"/>
      <c r="L757" s="142"/>
      <c r="M757" s="142"/>
      <c r="N757" s="142"/>
    </row>
    <row r="758" spans="6:14" ht="15.75" customHeight="1">
      <c r="F758" s="142"/>
      <c r="G758" s="142"/>
      <c r="H758" s="142"/>
      <c r="I758" s="142"/>
      <c r="L758" s="142"/>
      <c r="M758" s="142"/>
      <c r="N758" s="142"/>
    </row>
    <row r="759" spans="6:14" ht="15.75" customHeight="1">
      <c r="F759" s="142"/>
      <c r="G759" s="142"/>
      <c r="H759" s="142"/>
      <c r="I759" s="142"/>
      <c r="L759" s="142"/>
      <c r="M759" s="142"/>
      <c r="N759" s="142"/>
    </row>
    <row r="760" spans="6:14" ht="15.75" customHeight="1">
      <c r="F760" s="142"/>
      <c r="G760" s="142"/>
      <c r="H760" s="142"/>
      <c r="I760" s="142"/>
      <c r="L760" s="142"/>
      <c r="M760" s="142"/>
      <c r="N760" s="142"/>
    </row>
    <row r="761" spans="6:14" ht="15.75" customHeight="1">
      <c r="F761" s="142"/>
      <c r="G761" s="142"/>
      <c r="H761" s="142"/>
      <c r="I761" s="142"/>
      <c r="L761" s="142"/>
      <c r="M761" s="142"/>
      <c r="N761" s="142"/>
    </row>
    <row r="762" spans="6:14" ht="15.75" customHeight="1">
      <c r="F762" s="142"/>
      <c r="G762" s="142"/>
      <c r="H762" s="142"/>
      <c r="I762" s="142"/>
      <c r="L762" s="142"/>
      <c r="M762" s="142"/>
      <c r="N762" s="142"/>
    </row>
    <row r="763" spans="6:14" ht="15.75" customHeight="1">
      <c r="F763" s="142"/>
      <c r="G763" s="142"/>
      <c r="H763" s="142"/>
      <c r="I763" s="142"/>
      <c r="L763" s="142"/>
      <c r="M763" s="142"/>
      <c r="N763" s="142"/>
    </row>
    <row r="764" spans="6:14" ht="15.75" customHeight="1">
      <c r="F764" s="142"/>
      <c r="G764" s="142"/>
      <c r="H764" s="142"/>
      <c r="I764" s="142"/>
      <c r="L764" s="142"/>
      <c r="M764" s="142"/>
      <c r="N764" s="142"/>
    </row>
    <row r="765" spans="6:14" ht="15.75" customHeight="1">
      <c r="F765" s="142"/>
      <c r="G765" s="142"/>
      <c r="H765" s="142"/>
      <c r="I765" s="142"/>
      <c r="L765" s="142"/>
      <c r="M765" s="142"/>
      <c r="N765" s="142"/>
    </row>
    <row r="766" spans="6:14" ht="15.75" customHeight="1">
      <c r="F766" s="142"/>
      <c r="G766" s="142"/>
      <c r="H766" s="142"/>
      <c r="I766" s="142"/>
      <c r="L766" s="142"/>
      <c r="M766" s="142"/>
      <c r="N766" s="142"/>
    </row>
    <row r="767" spans="6:14" ht="15.75" customHeight="1">
      <c r="F767" s="142"/>
      <c r="G767" s="142"/>
      <c r="H767" s="142"/>
      <c r="I767" s="142"/>
      <c r="L767" s="142"/>
      <c r="M767" s="142"/>
      <c r="N767" s="142"/>
    </row>
    <row r="768" spans="6:14" ht="15.75" customHeight="1">
      <c r="F768" s="142"/>
      <c r="G768" s="142"/>
      <c r="H768" s="142"/>
      <c r="I768" s="142"/>
      <c r="L768" s="142"/>
      <c r="M768" s="142"/>
      <c r="N768" s="142"/>
    </row>
    <row r="769" spans="6:14" ht="15.75" customHeight="1">
      <c r="F769" s="142"/>
      <c r="G769" s="142"/>
      <c r="H769" s="142"/>
      <c r="I769" s="142"/>
      <c r="L769" s="142"/>
      <c r="M769" s="142"/>
      <c r="N769" s="142"/>
    </row>
    <row r="770" spans="6:14" ht="15.75" customHeight="1">
      <c r="F770" s="142"/>
      <c r="G770" s="142"/>
      <c r="H770" s="142"/>
      <c r="I770" s="142"/>
      <c r="L770" s="142"/>
      <c r="M770" s="142"/>
      <c r="N770" s="142"/>
    </row>
    <row r="771" spans="6:14" ht="15.75" customHeight="1">
      <c r="F771" s="142"/>
      <c r="G771" s="142"/>
      <c r="H771" s="142"/>
      <c r="I771" s="142"/>
      <c r="L771" s="142"/>
      <c r="M771" s="142"/>
      <c r="N771" s="142"/>
    </row>
    <row r="772" spans="6:14" ht="15.75" customHeight="1">
      <c r="F772" s="142"/>
      <c r="G772" s="142"/>
      <c r="H772" s="142"/>
      <c r="I772" s="142"/>
      <c r="L772" s="142"/>
      <c r="M772" s="142"/>
      <c r="N772" s="142"/>
    </row>
    <row r="773" spans="6:14" ht="15.75" customHeight="1">
      <c r="F773" s="142"/>
      <c r="G773" s="142"/>
      <c r="H773" s="142"/>
      <c r="I773" s="142"/>
      <c r="L773" s="142"/>
      <c r="M773" s="142"/>
      <c r="N773" s="142"/>
    </row>
    <row r="774" spans="6:14" ht="15.75" customHeight="1">
      <c r="F774" s="142"/>
      <c r="G774" s="142"/>
      <c r="H774" s="142"/>
      <c r="I774" s="142"/>
      <c r="L774" s="142"/>
      <c r="M774" s="142"/>
      <c r="N774" s="142"/>
    </row>
    <row r="775" spans="6:14" ht="15.75" customHeight="1">
      <c r="F775" s="142"/>
      <c r="G775" s="142"/>
      <c r="H775" s="142"/>
      <c r="I775" s="142"/>
      <c r="L775" s="142"/>
      <c r="M775" s="142"/>
      <c r="N775" s="142"/>
    </row>
    <row r="776" spans="6:14" ht="15.75" customHeight="1">
      <c r="F776" s="142"/>
      <c r="G776" s="142"/>
      <c r="H776" s="142"/>
      <c r="I776" s="142"/>
      <c r="L776" s="142"/>
      <c r="M776" s="142"/>
      <c r="N776" s="142"/>
    </row>
    <row r="777" spans="6:14" ht="15.75" customHeight="1">
      <c r="F777" s="142"/>
      <c r="G777" s="142"/>
      <c r="H777" s="142"/>
      <c r="I777" s="142"/>
      <c r="L777" s="142"/>
      <c r="M777" s="142"/>
      <c r="N777" s="142"/>
    </row>
    <row r="778" spans="6:14" ht="15.75" customHeight="1">
      <c r="F778" s="142"/>
      <c r="G778" s="142"/>
      <c r="H778" s="142"/>
      <c r="I778" s="142"/>
      <c r="L778" s="142"/>
      <c r="M778" s="142"/>
      <c r="N778" s="142"/>
    </row>
    <row r="779" spans="6:14" ht="15.75" customHeight="1">
      <c r="F779" s="142"/>
      <c r="G779" s="142"/>
      <c r="H779" s="142"/>
      <c r="I779" s="142"/>
      <c r="L779" s="142"/>
      <c r="M779" s="142"/>
      <c r="N779" s="142"/>
    </row>
    <row r="780" spans="6:14" ht="15.75" customHeight="1">
      <c r="F780" s="142"/>
      <c r="G780" s="142"/>
      <c r="H780" s="142"/>
      <c r="I780" s="142"/>
      <c r="L780" s="142"/>
      <c r="M780" s="142"/>
      <c r="N780" s="142"/>
    </row>
    <row r="781" spans="6:14" ht="15.75" customHeight="1">
      <c r="F781" s="142"/>
      <c r="G781" s="142"/>
      <c r="H781" s="142"/>
      <c r="I781" s="142"/>
      <c r="L781" s="142"/>
      <c r="M781" s="142"/>
      <c r="N781" s="142"/>
    </row>
    <row r="782" spans="6:14" ht="15.75" customHeight="1">
      <c r="F782" s="142"/>
      <c r="G782" s="142"/>
      <c r="H782" s="142"/>
      <c r="I782" s="142"/>
      <c r="L782" s="142"/>
      <c r="M782" s="142"/>
      <c r="N782" s="142"/>
    </row>
    <row r="783" spans="6:14" ht="15.75" customHeight="1">
      <c r="F783" s="142"/>
      <c r="G783" s="142"/>
      <c r="H783" s="142"/>
      <c r="I783" s="142"/>
      <c r="L783" s="142"/>
      <c r="M783" s="142"/>
      <c r="N783" s="142"/>
    </row>
    <row r="784" spans="6:14" ht="15.75" customHeight="1">
      <c r="F784" s="142"/>
      <c r="G784" s="142"/>
      <c r="H784" s="142"/>
      <c r="I784" s="142"/>
      <c r="L784" s="142"/>
      <c r="M784" s="142"/>
      <c r="N784" s="142"/>
    </row>
    <row r="785" spans="6:14" ht="15.75" customHeight="1">
      <c r="F785" s="142"/>
      <c r="G785" s="142"/>
      <c r="H785" s="142"/>
      <c r="I785" s="142"/>
      <c r="L785" s="142"/>
      <c r="M785" s="142"/>
      <c r="N785" s="142"/>
    </row>
    <row r="786" spans="6:14" ht="15.75" customHeight="1">
      <c r="F786" s="142"/>
      <c r="G786" s="142"/>
      <c r="H786" s="142"/>
      <c r="I786" s="142"/>
      <c r="L786" s="142"/>
      <c r="M786" s="142"/>
      <c r="N786" s="142"/>
    </row>
    <row r="787" spans="6:14" ht="15.75" customHeight="1">
      <c r="F787" s="142"/>
      <c r="G787" s="142"/>
      <c r="H787" s="142"/>
      <c r="I787" s="142"/>
      <c r="L787" s="142"/>
      <c r="M787" s="142"/>
      <c r="N787" s="142"/>
    </row>
    <row r="788" spans="6:14" ht="15.75" customHeight="1">
      <c r="F788" s="142"/>
      <c r="G788" s="142"/>
      <c r="H788" s="142"/>
      <c r="I788" s="142"/>
      <c r="L788" s="142"/>
      <c r="M788" s="142"/>
      <c r="N788" s="142"/>
    </row>
    <row r="789" spans="6:14" ht="15.75" customHeight="1">
      <c r="F789" s="142"/>
      <c r="G789" s="142"/>
      <c r="H789" s="142"/>
      <c r="I789" s="142"/>
      <c r="L789" s="142"/>
      <c r="M789" s="142"/>
      <c r="N789" s="142"/>
    </row>
    <row r="790" spans="6:14" ht="15.75" customHeight="1">
      <c r="F790" s="142"/>
      <c r="G790" s="142"/>
      <c r="H790" s="142"/>
      <c r="I790" s="142"/>
      <c r="L790" s="142"/>
      <c r="M790" s="142"/>
      <c r="N790" s="142"/>
    </row>
    <row r="791" spans="6:14" ht="15.75" customHeight="1">
      <c r="F791" s="142"/>
      <c r="G791" s="142"/>
      <c r="H791" s="142"/>
      <c r="I791" s="142"/>
      <c r="L791" s="142"/>
      <c r="M791" s="142"/>
      <c r="N791" s="142"/>
    </row>
    <row r="792" spans="6:14" ht="15.75" customHeight="1">
      <c r="F792" s="142"/>
      <c r="G792" s="142"/>
      <c r="H792" s="142"/>
      <c r="I792" s="142"/>
      <c r="L792" s="142"/>
      <c r="M792" s="142"/>
      <c r="N792" s="142"/>
    </row>
    <row r="793" spans="6:14" ht="15.75" customHeight="1">
      <c r="F793" s="142"/>
      <c r="G793" s="142"/>
      <c r="H793" s="142"/>
      <c r="I793" s="142"/>
      <c r="L793" s="142"/>
      <c r="M793" s="142"/>
      <c r="N793" s="142"/>
    </row>
    <row r="794" spans="6:14" ht="15.75" customHeight="1">
      <c r="F794" s="142"/>
      <c r="G794" s="142"/>
      <c r="H794" s="142"/>
      <c r="I794" s="142"/>
      <c r="L794" s="142"/>
      <c r="M794" s="142"/>
      <c r="N794" s="142"/>
    </row>
    <row r="795" spans="6:14" ht="15.75" customHeight="1">
      <c r="F795" s="142"/>
      <c r="G795" s="142"/>
      <c r="H795" s="142"/>
      <c r="I795" s="142"/>
      <c r="L795" s="142"/>
      <c r="M795" s="142"/>
      <c r="N795" s="142"/>
    </row>
    <row r="796" spans="6:14" ht="15.75" customHeight="1">
      <c r="F796" s="142"/>
      <c r="G796" s="142"/>
      <c r="H796" s="142"/>
      <c r="I796" s="142"/>
      <c r="L796" s="142"/>
      <c r="M796" s="142"/>
      <c r="N796" s="142"/>
    </row>
    <row r="797" spans="6:14" ht="15.75" customHeight="1">
      <c r="F797" s="142"/>
      <c r="G797" s="142"/>
      <c r="H797" s="142"/>
      <c r="I797" s="142"/>
      <c r="L797" s="142"/>
      <c r="M797" s="142"/>
      <c r="N797" s="142"/>
    </row>
    <row r="798" spans="6:14" ht="15.75" customHeight="1">
      <c r="F798" s="142"/>
      <c r="G798" s="142"/>
      <c r="H798" s="142"/>
      <c r="I798" s="142"/>
      <c r="L798" s="142"/>
      <c r="M798" s="142"/>
      <c r="N798" s="142"/>
    </row>
    <row r="799" spans="6:14" ht="15.75" customHeight="1">
      <c r="F799" s="142"/>
      <c r="G799" s="142"/>
      <c r="H799" s="142"/>
      <c r="I799" s="142"/>
      <c r="L799" s="142"/>
      <c r="M799" s="142"/>
      <c r="N799" s="142"/>
    </row>
    <row r="800" spans="6:14" ht="15.75" customHeight="1">
      <c r="F800" s="142"/>
      <c r="G800" s="142"/>
      <c r="H800" s="142"/>
      <c r="I800" s="142"/>
      <c r="L800" s="142"/>
      <c r="M800" s="142"/>
      <c r="N800" s="142"/>
    </row>
    <row r="801" spans="6:14" ht="15.75" customHeight="1">
      <c r="F801" s="142"/>
      <c r="G801" s="142"/>
      <c r="H801" s="142"/>
      <c r="I801" s="142"/>
      <c r="L801" s="142"/>
      <c r="M801" s="142"/>
      <c r="N801" s="142"/>
    </row>
    <row r="802" spans="6:14" ht="15.75" customHeight="1">
      <c r="F802" s="142"/>
      <c r="G802" s="142"/>
      <c r="H802" s="142"/>
      <c r="I802" s="142"/>
      <c r="L802" s="142"/>
      <c r="M802" s="142"/>
      <c r="N802" s="142"/>
    </row>
    <row r="803" spans="6:14" ht="15.75" customHeight="1">
      <c r="F803" s="142"/>
      <c r="G803" s="142"/>
      <c r="H803" s="142"/>
      <c r="I803" s="142"/>
      <c r="L803" s="142"/>
      <c r="M803" s="142"/>
      <c r="N803" s="142"/>
    </row>
    <row r="804" spans="6:14" ht="15.75" customHeight="1">
      <c r="F804" s="142"/>
      <c r="G804" s="142"/>
      <c r="H804" s="142"/>
      <c r="I804" s="142"/>
      <c r="L804" s="142"/>
      <c r="M804" s="142"/>
      <c r="N804" s="142"/>
    </row>
    <row r="805" spans="6:14" ht="15.75" customHeight="1">
      <c r="F805" s="142"/>
      <c r="G805" s="142"/>
      <c r="H805" s="142"/>
      <c r="I805" s="142"/>
      <c r="L805" s="142"/>
      <c r="M805" s="142"/>
      <c r="N805" s="142"/>
    </row>
    <row r="806" spans="6:14" ht="15.75" customHeight="1">
      <c r="F806" s="142"/>
      <c r="G806" s="142"/>
      <c r="H806" s="142"/>
      <c r="I806" s="142"/>
      <c r="L806" s="142"/>
      <c r="M806" s="142"/>
      <c r="N806" s="142"/>
    </row>
    <row r="807" spans="6:14" ht="15.75" customHeight="1">
      <c r="F807" s="142"/>
      <c r="G807" s="142"/>
      <c r="H807" s="142"/>
      <c r="I807" s="142"/>
      <c r="L807" s="142"/>
      <c r="M807" s="142"/>
      <c r="N807" s="142"/>
    </row>
    <row r="808" spans="6:14" ht="15.75" customHeight="1">
      <c r="F808" s="142"/>
      <c r="G808" s="142"/>
      <c r="H808" s="142"/>
      <c r="I808" s="142"/>
      <c r="L808" s="142"/>
      <c r="M808" s="142"/>
      <c r="N808" s="142"/>
    </row>
    <row r="809" spans="6:14" ht="15.75" customHeight="1">
      <c r="F809" s="142"/>
      <c r="G809" s="142"/>
      <c r="H809" s="142"/>
      <c r="I809" s="142"/>
      <c r="L809" s="142"/>
      <c r="M809" s="142"/>
      <c r="N809" s="142"/>
    </row>
    <row r="810" spans="6:14" ht="15.75" customHeight="1">
      <c r="F810" s="142"/>
      <c r="G810" s="142"/>
      <c r="H810" s="142"/>
      <c r="I810" s="142"/>
      <c r="L810" s="142"/>
      <c r="M810" s="142"/>
      <c r="N810" s="142"/>
    </row>
    <row r="811" spans="6:14" ht="15.75" customHeight="1">
      <c r="F811" s="142"/>
      <c r="G811" s="142"/>
      <c r="H811" s="142"/>
      <c r="I811" s="142"/>
      <c r="L811" s="142"/>
      <c r="M811" s="142"/>
      <c r="N811" s="142"/>
    </row>
    <row r="812" spans="6:14" ht="15.75" customHeight="1">
      <c r="F812" s="142"/>
      <c r="G812" s="142"/>
      <c r="H812" s="142"/>
      <c r="I812" s="142"/>
      <c r="L812" s="142"/>
      <c r="M812" s="142"/>
      <c r="N812" s="142"/>
    </row>
    <row r="813" spans="6:14" ht="15.75" customHeight="1">
      <c r="F813" s="142"/>
      <c r="G813" s="142"/>
      <c r="H813" s="142"/>
      <c r="I813" s="142"/>
      <c r="L813" s="142"/>
      <c r="M813" s="142"/>
      <c r="N813" s="142"/>
    </row>
    <row r="814" spans="6:14" ht="15.75" customHeight="1">
      <c r="F814" s="142"/>
      <c r="G814" s="142"/>
      <c r="H814" s="142"/>
      <c r="I814" s="142"/>
      <c r="L814" s="142"/>
      <c r="M814" s="142"/>
      <c r="N814" s="142"/>
    </row>
    <row r="815" spans="6:14" ht="15.75" customHeight="1">
      <c r="F815" s="142"/>
      <c r="G815" s="142"/>
      <c r="H815" s="142"/>
      <c r="I815" s="142"/>
      <c r="L815" s="142"/>
      <c r="M815" s="142"/>
      <c r="N815" s="142"/>
    </row>
    <row r="816" spans="6:14" ht="15.75" customHeight="1">
      <c r="F816" s="142"/>
      <c r="G816" s="142"/>
      <c r="H816" s="142"/>
      <c r="I816" s="142"/>
      <c r="L816" s="142"/>
      <c r="M816" s="142"/>
      <c r="N816" s="142"/>
    </row>
    <row r="817" spans="6:14" ht="15.75" customHeight="1">
      <c r="F817" s="142"/>
      <c r="G817" s="142"/>
      <c r="H817" s="142"/>
      <c r="I817" s="142"/>
      <c r="L817" s="142"/>
      <c r="M817" s="142"/>
      <c r="N817" s="142"/>
    </row>
    <row r="818" spans="6:14" ht="15.75" customHeight="1">
      <c r="F818" s="142"/>
      <c r="G818" s="142"/>
      <c r="H818" s="142"/>
      <c r="I818" s="142"/>
      <c r="L818" s="142"/>
      <c r="M818" s="142"/>
      <c r="N818" s="142"/>
    </row>
    <row r="819" spans="6:14" ht="15.75" customHeight="1">
      <c r="F819" s="142"/>
      <c r="G819" s="142"/>
      <c r="H819" s="142"/>
      <c r="I819" s="142"/>
      <c r="L819" s="142"/>
      <c r="M819" s="142"/>
      <c r="N819" s="142"/>
    </row>
    <row r="820" spans="6:14" ht="15.75" customHeight="1">
      <c r="F820" s="142"/>
      <c r="G820" s="142"/>
      <c r="H820" s="142"/>
      <c r="I820" s="142"/>
      <c r="L820" s="142"/>
      <c r="M820" s="142"/>
      <c r="N820" s="142"/>
    </row>
    <row r="821" spans="6:14" ht="15.75" customHeight="1">
      <c r="F821" s="142"/>
      <c r="G821" s="142"/>
      <c r="H821" s="142"/>
      <c r="I821" s="142"/>
      <c r="L821" s="142"/>
      <c r="M821" s="142"/>
      <c r="N821" s="142"/>
    </row>
    <row r="822" spans="6:14" ht="15.75" customHeight="1">
      <c r="F822" s="142"/>
      <c r="G822" s="142"/>
      <c r="H822" s="142"/>
      <c r="I822" s="142"/>
      <c r="L822" s="142"/>
      <c r="M822" s="142"/>
      <c r="N822" s="142"/>
    </row>
    <row r="823" spans="6:14" ht="15.75" customHeight="1">
      <c r="F823" s="142"/>
      <c r="G823" s="142"/>
      <c r="H823" s="142"/>
      <c r="I823" s="142"/>
      <c r="L823" s="142"/>
      <c r="M823" s="142"/>
      <c r="N823" s="142"/>
    </row>
    <row r="824" spans="6:14" ht="15.75" customHeight="1">
      <c r="F824" s="142"/>
      <c r="G824" s="142"/>
      <c r="H824" s="142"/>
      <c r="I824" s="142"/>
      <c r="L824" s="142"/>
      <c r="M824" s="142"/>
      <c r="N824" s="142"/>
    </row>
    <row r="825" spans="6:14" ht="15.75" customHeight="1">
      <c r="F825" s="142"/>
      <c r="G825" s="142"/>
      <c r="H825" s="142"/>
      <c r="I825" s="142"/>
      <c r="L825" s="142"/>
      <c r="M825" s="142"/>
      <c r="N825" s="142"/>
    </row>
    <row r="826" spans="6:14" ht="15.75" customHeight="1">
      <c r="F826" s="142"/>
      <c r="G826" s="142"/>
      <c r="H826" s="142"/>
      <c r="I826" s="142"/>
      <c r="L826" s="142"/>
      <c r="M826" s="142"/>
      <c r="N826" s="142"/>
    </row>
    <row r="827" spans="6:14" ht="15.75" customHeight="1">
      <c r="F827" s="142"/>
      <c r="G827" s="142"/>
      <c r="H827" s="142"/>
      <c r="I827" s="142"/>
      <c r="L827" s="142"/>
      <c r="M827" s="142"/>
      <c r="N827" s="142"/>
    </row>
    <row r="828" spans="6:14" ht="15.75" customHeight="1">
      <c r="F828" s="142"/>
      <c r="G828" s="142"/>
      <c r="H828" s="142"/>
      <c r="I828" s="142"/>
      <c r="L828" s="142"/>
      <c r="M828" s="142"/>
      <c r="N828" s="142"/>
    </row>
    <row r="829" spans="6:14" ht="15.75" customHeight="1">
      <c r="F829" s="142"/>
      <c r="G829" s="142"/>
      <c r="H829" s="142"/>
      <c r="I829" s="142"/>
      <c r="L829" s="142"/>
      <c r="M829" s="142"/>
      <c r="N829" s="142"/>
    </row>
    <row r="830" spans="6:14" ht="15.75" customHeight="1">
      <c r="F830" s="142"/>
      <c r="G830" s="142"/>
      <c r="H830" s="142"/>
      <c r="I830" s="142"/>
      <c r="L830" s="142"/>
      <c r="M830" s="142"/>
      <c r="N830" s="142"/>
    </row>
    <row r="831" spans="6:14" ht="15.75" customHeight="1">
      <c r="F831" s="142"/>
      <c r="G831" s="142"/>
      <c r="H831" s="142"/>
      <c r="I831" s="142"/>
      <c r="L831" s="142"/>
      <c r="M831" s="142"/>
      <c r="N831" s="142"/>
    </row>
    <row r="832" spans="6:14" ht="15.75" customHeight="1">
      <c r="F832" s="142"/>
      <c r="G832" s="142"/>
      <c r="H832" s="142"/>
      <c r="I832" s="142"/>
      <c r="L832" s="142"/>
      <c r="M832" s="142"/>
      <c r="N832" s="142"/>
    </row>
    <row r="833" spans="6:14" ht="15.75" customHeight="1">
      <c r="F833" s="142"/>
      <c r="G833" s="142"/>
      <c r="H833" s="142"/>
      <c r="I833" s="142"/>
      <c r="L833" s="142"/>
      <c r="M833" s="142"/>
      <c r="N833" s="142"/>
    </row>
    <row r="834" spans="6:14" ht="15.75" customHeight="1">
      <c r="F834" s="142"/>
      <c r="G834" s="142"/>
      <c r="H834" s="142"/>
      <c r="I834" s="142"/>
      <c r="L834" s="142"/>
      <c r="M834" s="142"/>
      <c r="N834" s="142"/>
    </row>
    <row r="835" spans="6:14" ht="15.75" customHeight="1">
      <c r="F835" s="142"/>
      <c r="G835" s="142"/>
      <c r="H835" s="142"/>
      <c r="I835" s="142"/>
      <c r="L835" s="142"/>
      <c r="M835" s="142"/>
      <c r="N835" s="142"/>
    </row>
    <row r="836" spans="6:14" ht="15.75" customHeight="1">
      <c r="F836" s="142"/>
      <c r="G836" s="142"/>
      <c r="H836" s="142"/>
      <c r="I836" s="142"/>
      <c r="L836" s="142"/>
      <c r="M836" s="142"/>
      <c r="N836" s="142"/>
    </row>
    <row r="837" spans="6:14" ht="15.75" customHeight="1">
      <c r="F837" s="142"/>
      <c r="G837" s="142"/>
      <c r="H837" s="142"/>
      <c r="I837" s="142"/>
      <c r="L837" s="142"/>
      <c r="M837" s="142"/>
      <c r="N837" s="142"/>
    </row>
    <row r="838" spans="6:14" ht="15.75" customHeight="1">
      <c r="F838" s="142"/>
      <c r="G838" s="142"/>
      <c r="H838" s="142"/>
      <c r="I838" s="142"/>
      <c r="L838" s="142"/>
      <c r="M838" s="142"/>
      <c r="N838" s="142"/>
    </row>
    <row r="839" spans="6:14" ht="15.75" customHeight="1">
      <c r="F839" s="142"/>
      <c r="G839" s="142"/>
      <c r="H839" s="142"/>
      <c r="I839" s="142"/>
      <c r="L839" s="142"/>
      <c r="M839" s="142"/>
      <c r="N839" s="142"/>
    </row>
    <row r="840" spans="6:14" ht="15.75" customHeight="1">
      <c r="F840" s="142"/>
      <c r="G840" s="142"/>
      <c r="H840" s="142"/>
      <c r="I840" s="142"/>
      <c r="L840" s="142"/>
      <c r="M840" s="142"/>
      <c r="N840" s="142"/>
    </row>
    <row r="841" spans="6:14" ht="15.75" customHeight="1">
      <c r="F841" s="142"/>
      <c r="G841" s="142"/>
      <c r="H841" s="142"/>
      <c r="I841" s="142"/>
      <c r="L841" s="142"/>
      <c r="M841" s="142"/>
      <c r="N841" s="142"/>
    </row>
    <row r="842" spans="6:14" ht="15.75" customHeight="1">
      <c r="F842" s="142"/>
      <c r="G842" s="142"/>
      <c r="H842" s="142"/>
      <c r="I842" s="142"/>
      <c r="L842" s="142"/>
      <c r="M842" s="142"/>
      <c r="N842" s="142"/>
    </row>
    <row r="843" spans="6:14" ht="15.75" customHeight="1">
      <c r="F843" s="142"/>
      <c r="G843" s="142"/>
      <c r="H843" s="142"/>
      <c r="I843" s="142"/>
      <c r="L843" s="142"/>
      <c r="M843" s="142"/>
      <c r="N843" s="142"/>
    </row>
    <row r="844" spans="6:14" ht="15.75" customHeight="1">
      <c r="F844" s="142"/>
      <c r="G844" s="142"/>
      <c r="H844" s="142"/>
      <c r="I844" s="142"/>
      <c r="L844" s="142"/>
      <c r="M844" s="142"/>
      <c r="N844" s="142"/>
    </row>
    <row r="845" spans="6:14" ht="15.75" customHeight="1">
      <c r="F845" s="142"/>
      <c r="G845" s="142"/>
      <c r="H845" s="142"/>
      <c r="I845" s="142"/>
      <c r="L845" s="142"/>
      <c r="M845" s="142"/>
      <c r="N845" s="142"/>
    </row>
    <row r="846" spans="6:14" ht="15.75" customHeight="1">
      <c r="F846" s="142"/>
      <c r="G846" s="142"/>
      <c r="H846" s="142"/>
      <c r="I846" s="142"/>
      <c r="L846" s="142"/>
      <c r="M846" s="142"/>
      <c r="N846" s="142"/>
    </row>
    <row r="847" spans="6:14" ht="15.75" customHeight="1">
      <c r="F847" s="142"/>
      <c r="G847" s="142"/>
      <c r="H847" s="142"/>
      <c r="I847" s="142"/>
      <c r="L847" s="142"/>
      <c r="M847" s="142"/>
      <c r="N847" s="142"/>
    </row>
    <row r="848" spans="6:14" ht="15.75" customHeight="1">
      <c r="F848" s="142"/>
      <c r="G848" s="142"/>
      <c r="H848" s="142"/>
      <c r="I848" s="142"/>
      <c r="L848" s="142"/>
      <c r="M848" s="142"/>
      <c r="N848" s="142"/>
    </row>
    <row r="849" spans="6:14" ht="15.75" customHeight="1">
      <c r="F849" s="142"/>
      <c r="G849" s="142"/>
      <c r="H849" s="142"/>
      <c r="I849" s="142"/>
      <c r="L849" s="142"/>
      <c r="M849" s="142"/>
      <c r="N849" s="142"/>
    </row>
    <row r="850" spans="6:14" ht="15.75" customHeight="1">
      <c r="F850" s="142"/>
      <c r="G850" s="142"/>
      <c r="H850" s="142"/>
      <c r="I850" s="142"/>
      <c r="L850" s="142"/>
      <c r="M850" s="142"/>
      <c r="N850" s="142"/>
    </row>
    <row r="851" spans="6:14" ht="15.75" customHeight="1">
      <c r="F851" s="142"/>
      <c r="G851" s="142"/>
      <c r="H851" s="142"/>
      <c r="I851" s="142"/>
      <c r="L851" s="142"/>
      <c r="M851" s="142"/>
      <c r="N851" s="142"/>
    </row>
    <row r="852" spans="6:14" ht="15.75" customHeight="1">
      <c r="F852" s="142"/>
      <c r="G852" s="142"/>
      <c r="H852" s="142"/>
      <c r="I852" s="142"/>
      <c r="L852" s="142"/>
      <c r="M852" s="142"/>
      <c r="N852" s="142"/>
    </row>
    <row r="853" spans="6:14" ht="15.75" customHeight="1">
      <c r="F853" s="142"/>
      <c r="G853" s="142"/>
      <c r="H853" s="142"/>
      <c r="I853" s="142"/>
      <c r="L853" s="142"/>
      <c r="M853" s="142"/>
      <c r="N853" s="142"/>
    </row>
    <row r="854" spans="6:14" ht="15.75" customHeight="1">
      <c r="F854" s="142"/>
      <c r="G854" s="142"/>
      <c r="H854" s="142"/>
      <c r="I854" s="142"/>
      <c r="L854" s="142"/>
      <c r="M854" s="142"/>
      <c r="N854" s="142"/>
    </row>
    <row r="855" spans="6:14" ht="15.75" customHeight="1">
      <c r="F855" s="142"/>
      <c r="G855" s="142"/>
      <c r="H855" s="142"/>
      <c r="I855" s="142"/>
      <c r="L855" s="142"/>
      <c r="M855" s="142"/>
      <c r="N855" s="142"/>
    </row>
    <row r="856" spans="6:14" ht="15.75" customHeight="1">
      <c r="F856" s="142"/>
      <c r="G856" s="142"/>
      <c r="H856" s="142"/>
      <c r="I856" s="142"/>
      <c r="L856" s="142"/>
      <c r="M856" s="142"/>
      <c r="N856" s="142"/>
    </row>
    <row r="857" spans="6:14" ht="15.75" customHeight="1">
      <c r="F857" s="142"/>
      <c r="G857" s="142"/>
      <c r="H857" s="142"/>
      <c r="I857" s="142"/>
      <c r="L857" s="142"/>
      <c r="M857" s="142"/>
      <c r="N857" s="142"/>
    </row>
    <row r="858" spans="6:14" ht="15.75" customHeight="1">
      <c r="F858" s="142"/>
      <c r="G858" s="142"/>
      <c r="H858" s="142"/>
      <c r="I858" s="142"/>
      <c r="L858" s="142"/>
      <c r="M858" s="142"/>
      <c r="N858" s="142"/>
    </row>
    <row r="859" spans="6:14" ht="15.75" customHeight="1">
      <c r="F859" s="142"/>
      <c r="G859" s="142"/>
      <c r="H859" s="142"/>
      <c r="I859" s="142"/>
      <c r="L859" s="142"/>
      <c r="M859" s="142"/>
      <c r="N859" s="142"/>
    </row>
    <row r="860" spans="6:14" ht="15.75" customHeight="1">
      <c r="F860" s="142"/>
      <c r="G860" s="142"/>
      <c r="H860" s="142"/>
      <c r="I860" s="142"/>
      <c r="L860" s="142"/>
      <c r="M860" s="142"/>
      <c r="N860" s="142"/>
    </row>
    <row r="861" spans="6:14" ht="15.75" customHeight="1">
      <c r="F861" s="142"/>
      <c r="G861" s="142"/>
      <c r="H861" s="142"/>
      <c r="I861" s="142"/>
      <c r="L861" s="142"/>
      <c r="M861" s="142"/>
      <c r="N861" s="142"/>
    </row>
    <row r="862" spans="6:14" ht="15.75" customHeight="1">
      <c r="F862" s="142"/>
      <c r="G862" s="142"/>
      <c r="H862" s="142"/>
      <c r="I862" s="142"/>
      <c r="L862" s="142"/>
      <c r="M862" s="142"/>
      <c r="N862" s="142"/>
    </row>
    <row r="863" spans="6:14" ht="15.75" customHeight="1">
      <c r="F863" s="142"/>
      <c r="G863" s="142"/>
      <c r="H863" s="142"/>
      <c r="I863" s="142"/>
      <c r="L863" s="142"/>
      <c r="M863" s="142"/>
      <c r="N863" s="142"/>
    </row>
    <row r="864" spans="6:14" ht="15.75" customHeight="1">
      <c r="F864" s="142"/>
      <c r="G864" s="142"/>
      <c r="H864" s="142"/>
      <c r="I864" s="142"/>
      <c r="L864" s="142"/>
      <c r="M864" s="142"/>
      <c r="N864" s="142"/>
    </row>
    <row r="865" spans="6:14" ht="15.75" customHeight="1">
      <c r="F865" s="142"/>
      <c r="G865" s="142"/>
      <c r="H865" s="142"/>
      <c r="I865" s="142"/>
      <c r="L865" s="142"/>
      <c r="M865" s="142"/>
      <c r="N865" s="142"/>
    </row>
    <row r="866" spans="6:14" ht="15.75" customHeight="1">
      <c r="F866" s="142"/>
      <c r="G866" s="142"/>
      <c r="H866" s="142"/>
      <c r="I866" s="142"/>
      <c r="L866" s="142"/>
      <c r="M866" s="142"/>
      <c r="N866" s="142"/>
    </row>
    <row r="867" spans="6:14" ht="15.75" customHeight="1">
      <c r="F867" s="142"/>
      <c r="G867" s="142"/>
      <c r="H867" s="142"/>
      <c r="I867" s="142"/>
      <c r="L867" s="142"/>
      <c r="M867" s="142"/>
      <c r="N867" s="142"/>
    </row>
    <row r="868" spans="6:14" ht="15.75" customHeight="1">
      <c r="F868" s="142"/>
      <c r="G868" s="142"/>
      <c r="H868" s="142"/>
      <c r="I868" s="142"/>
      <c r="L868" s="142"/>
      <c r="M868" s="142"/>
      <c r="N868" s="142"/>
    </row>
    <row r="869" spans="6:14" ht="15.75" customHeight="1">
      <c r="F869" s="142"/>
      <c r="G869" s="142"/>
      <c r="H869" s="142"/>
      <c r="I869" s="142"/>
      <c r="L869" s="142"/>
      <c r="M869" s="142"/>
      <c r="N869" s="142"/>
    </row>
    <row r="870" spans="6:14" ht="15.75" customHeight="1">
      <c r="F870" s="142"/>
      <c r="G870" s="142"/>
      <c r="H870" s="142"/>
      <c r="I870" s="142"/>
      <c r="L870" s="142"/>
      <c r="M870" s="142"/>
      <c r="N870" s="142"/>
    </row>
    <row r="871" spans="6:14" ht="15.75" customHeight="1">
      <c r="F871" s="142"/>
      <c r="G871" s="142"/>
      <c r="H871" s="142"/>
      <c r="I871" s="142"/>
      <c r="L871" s="142"/>
      <c r="M871" s="142"/>
      <c r="N871" s="142"/>
    </row>
    <row r="872" spans="6:14" ht="15.75" customHeight="1">
      <c r="F872" s="142"/>
      <c r="G872" s="142"/>
      <c r="H872" s="142"/>
      <c r="I872" s="142"/>
      <c r="L872" s="142"/>
      <c r="M872" s="142"/>
      <c r="N872" s="142"/>
    </row>
    <row r="873" spans="6:14" ht="15.75" customHeight="1">
      <c r="F873" s="142"/>
      <c r="G873" s="142"/>
      <c r="H873" s="142"/>
      <c r="I873" s="142"/>
      <c r="L873" s="142"/>
      <c r="M873" s="142"/>
      <c r="N873" s="142"/>
    </row>
    <row r="874" spans="6:14" ht="15.75" customHeight="1">
      <c r="F874" s="142"/>
      <c r="G874" s="142"/>
      <c r="H874" s="142"/>
      <c r="I874" s="142"/>
      <c r="L874" s="142"/>
      <c r="M874" s="142"/>
      <c r="N874" s="142"/>
    </row>
    <row r="875" spans="6:14" ht="15.75" customHeight="1">
      <c r="F875" s="142"/>
      <c r="G875" s="142"/>
      <c r="H875" s="142"/>
      <c r="I875" s="142"/>
      <c r="L875" s="142"/>
      <c r="M875" s="142"/>
      <c r="N875" s="142"/>
    </row>
    <row r="876" spans="6:14" ht="15.75" customHeight="1">
      <c r="F876" s="142"/>
      <c r="G876" s="142"/>
      <c r="H876" s="142"/>
      <c r="I876" s="142"/>
      <c r="L876" s="142"/>
      <c r="M876" s="142"/>
      <c r="N876" s="142"/>
    </row>
    <row r="877" spans="6:14" ht="15.75" customHeight="1">
      <c r="F877" s="142"/>
      <c r="G877" s="142"/>
      <c r="H877" s="142"/>
      <c r="I877" s="142"/>
      <c r="L877" s="142"/>
      <c r="M877" s="142"/>
      <c r="N877" s="142"/>
    </row>
    <row r="878" spans="6:14" ht="15.75" customHeight="1">
      <c r="F878" s="142"/>
      <c r="G878" s="142"/>
      <c r="H878" s="142"/>
      <c r="I878" s="142"/>
      <c r="L878" s="142"/>
      <c r="M878" s="142"/>
      <c r="N878" s="142"/>
    </row>
    <row r="879" spans="6:14" ht="15.75" customHeight="1">
      <c r="F879" s="142"/>
      <c r="G879" s="142"/>
      <c r="H879" s="142"/>
      <c r="I879" s="142"/>
      <c r="L879" s="142"/>
      <c r="M879" s="142"/>
      <c r="N879" s="142"/>
    </row>
    <row r="880" spans="6:14" ht="15.75" customHeight="1">
      <c r="F880" s="142"/>
      <c r="G880" s="142"/>
      <c r="H880" s="142"/>
      <c r="I880" s="142"/>
      <c r="L880" s="142"/>
      <c r="M880" s="142"/>
      <c r="N880" s="142"/>
    </row>
    <row r="881" spans="6:14" ht="15.75" customHeight="1">
      <c r="F881" s="142"/>
      <c r="G881" s="142"/>
      <c r="H881" s="142"/>
      <c r="I881" s="142"/>
      <c r="L881" s="142"/>
      <c r="M881" s="142"/>
      <c r="N881" s="142"/>
    </row>
    <row r="882" spans="6:14" ht="15.75" customHeight="1">
      <c r="F882" s="142"/>
      <c r="G882" s="142"/>
      <c r="H882" s="142"/>
      <c r="I882" s="142"/>
      <c r="L882" s="142"/>
      <c r="M882" s="142"/>
      <c r="N882" s="142"/>
    </row>
    <row r="883" spans="6:14" ht="15.75" customHeight="1">
      <c r="F883" s="142"/>
      <c r="G883" s="142"/>
      <c r="H883" s="142"/>
      <c r="I883" s="142"/>
      <c r="L883" s="142"/>
      <c r="M883" s="142"/>
      <c r="N883" s="142"/>
    </row>
    <row r="884" spans="6:14" ht="15.75" customHeight="1">
      <c r="F884" s="142"/>
      <c r="G884" s="142"/>
      <c r="H884" s="142"/>
      <c r="I884" s="142"/>
      <c r="L884" s="142"/>
      <c r="M884" s="142"/>
      <c r="N884" s="142"/>
    </row>
    <row r="885" spans="6:14" ht="15.75" customHeight="1">
      <c r="F885" s="142"/>
      <c r="G885" s="142"/>
      <c r="H885" s="142"/>
      <c r="I885" s="142"/>
      <c r="L885" s="142"/>
      <c r="M885" s="142"/>
      <c r="N885" s="142"/>
    </row>
    <row r="886" spans="6:14" ht="15.75" customHeight="1">
      <c r="F886" s="142"/>
      <c r="G886" s="142"/>
      <c r="H886" s="142"/>
      <c r="I886" s="142"/>
      <c r="L886" s="142"/>
      <c r="M886" s="142"/>
      <c r="N886" s="142"/>
    </row>
    <row r="887" spans="6:14" ht="15.75" customHeight="1">
      <c r="F887" s="142"/>
      <c r="G887" s="142"/>
      <c r="H887" s="142"/>
      <c r="I887" s="142"/>
      <c r="L887" s="142"/>
      <c r="M887" s="142"/>
      <c r="N887" s="142"/>
    </row>
    <row r="888" spans="6:14" ht="15.75" customHeight="1">
      <c r="F888" s="142"/>
      <c r="G888" s="142"/>
      <c r="H888" s="142"/>
      <c r="I888" s="142"/>
      <c r="L888" s="142"/>
      <c r="M888" s="142"/>
      <c r="N888" s="142"/>
    </row>
    <row r="889" spans="6:14" ht="15.75" customHeight="1">
      <c r="F889" s="142"/>
      <c r="G889" s="142"/>
      <c r="H889" s="142"/>
      <c r="I889" s="142"/>
      <c r="L889" s="142"/>
      <c r="M889" s="142"/>
      <c r="N889" s="142"/>
    </row>
    <row r="890" spans="6:14" ht="15.75" customHeight="1">
      <c r="F890" s="142"/>
      <c r="G890" s="142"/>
      <c r="H890" s="142"/>
      <c r="I890" s="142"/>
      <c r="L890" s="142"/>
      <c r="M890" s="142"/>
      <c r="N890" s="142"/>
    </row>
    <row r="891" spans="6:14" ht="15.75" customHeight="1">
      <c r="F891" s="142"/>
      <c r="G891" s="142"/>
      <c r="H891" s="142"/>
      <c r="I891" s="142"/>
      <c r="L891" s="142"/>
      <c r="M891" s="142"/>
      <c r="N891" s="142"/>
    </row>
    <row r="892" spans="6:14" ht="15.75" customHeight="1">
      <c r="F892" s="142"/>
      <c r="G892" s="142"/>
      <c r="H892" s="142"/>
      <c r="I892" s="142"/>
      <c r="L892" s="142"/>
      <c r="M892" s="142"/>
      <c r="N892" s="142"/>
    </row>
    <row r="893" spans="6:14" ht="15.75" customHeight="1">
      <c r="F893" s="142"/>
      <c r="G893" s="142"/>
      <c r="H893" s="142"/>
      <c r="I893" s="142"/>
      <c r="L893" s="142"/>
      <c r="M893" s="142"/>
      <c r="N893" s="142"/>
    </row>
    <row r="894" spans="6:14" ht="15.75" customHeight="1">
      <c r="F894" s="142"/>
      <c r="G894" s="142"/>
      <c r="H894" s="142"/>
      <c r="I894" s="142"/>
      <c r="L894" s="142"/>
      <c r="M894" s="142"/>
      <c r="N894" s="142"/>
    </row>
    <row r="895" spans="6:14" ht="15.75" customHeight="1">
      <c r="F895" s="142"/>
      <c r="G895" s="142"/>
      <c r="H895" s="142"/>
      <c r="I895" s="142"/>
      <c r="L895" s="142"/>
      <c r="M895" s="142"/>
      <c r="N895" s="142"/>
    </row>
    <row r="896" spans="6:14" ht="15.75" customHeight="1">
      <c r="F896" s="142"/>
      <c r="G896" s="142"/>
      <c r="H896" s="142"/>
      <c r="I896" s="142"/>
      <c r="L896" s="142"/>
      <c r="M896" s="142"/>
      <c r="N896" s="142"/>
    </row>
    <row r="897" spans="6:14" ht="15.75" customHeight="1">
      <c r="F897" s="142"/>
      <c r="G897" s="142"/>
      <c r="H897" s="142"/>
      <c r="I897" s="142"/>
      <c r="L897" s="142"/>
      <c r="M897" s="142"/>
      <c r="N897" s="142"/>
    </row>
    <row r="898" spans="6:14" ht="15.75" customHeight="1">
      <c r="F898" s="142"/>
      <c r="G898" s="142"/>
      <c r="H898" s="142"/>
      <c r="I898" s="142"/>
      <c r="L898" s="142"/>
      <c r="M898" s="142"/>
      <c r="N898" s="142"/>
    </row>
    <row r="899" spans="6:14" ht="15.75" customHeight="1">
      <c r="F899" s="142"/>
      <c r="G899" s="142"/>
      <c r="H899" s="142"/>
      <c r="I899" s="142"/>
      <c r="L899" s="142"/>
      <c r="M899" s="142"/>
      <c r="N899" s="142"/>
    </row>
    <row r="900" spans="6:14" ht="15.75" customHeight="1">
      <c r="F900" s="142"/>
      <c r="G900" s="142"/>
      <c r="H900" s="142"/>
      <c r="I900" s="142"/>
      <c r="L900" s="142"/>
      <c r="M900" s="142"/>
      <c r="N900" s="142"/>
    </row>
    <row r="901" spans="6:14" ht="15.75" customHeight="1">
      <c r="F901" s="142"/>
      <c r="G901" s="142"/>
      <c r="H901" s="142"/>
      <c r="I901" s="142"/>
      <c r="L901" s="142"/>
      <c r="M901" s="142"/>
      <c r="N901" s="142"/>
    </row>
    <row r="902" spans="6:14" ht="15.75" customHeight="1">
      <c r="F902" s="142"/>
      <c r="G902" s="142"/>
      <c r="H902" s="142"/>
      <c r="I902" s="142"/>
      <c r="L902" s="142"/>
      <c r="M902" s="142"/>
      <c r="N902" s="142"/>
    </row>
    <row r="903" spans="6:14" ht="15.75" customHeight="1">
      <c r="F903" s="142"/>
      <c r="G903" s="142"/>
      <c r="H903" s="142"/>
      <c r="I903" s="142"/>
      <c r="L903" s="142"/>
      <c r="M903" s="142"/>
      <c r="N903" s="142"/>
    </row>
    <row r="904" spans="6:14" ht="15.75" customHeight="1">
      <c r="F904" s="142"/>
      <c r="G904" s="142"/>
      <c r="H904" s="142"/>
      <c r="I904" s="142"/>
      <c r="L904" s="142"/>
      <c r="M904" s="142"/>
      <c r="N904" s="142"/>
    </row>
    <row r="905" spans="6:14" ht="15.75" customHeight="1">
      <c r="F905" s="142"/>
      <c r="G905" s="142"/>
      <c r="H905" s="142"/>
      <c r="I905" s="142"/>
      <c r="L905" s="142"/>
      <c r="M905" s="142"/>
      <c r="N905" s="142"/>
    </row>
    <row r="906" spans="6:14" ht="15.75" customHeight="1">
      <c r="F906" s="142"/>
      <c r="G906" s="142"/>
      <c r="H906" s="142"/>
      <c r="I906" s="142"/>
      <c r="L906" s="142"/>
      <c r="M906" s="142"/>
      <c r="N906" s="142"/>
    </row>
    <row r="907" spans="6:14" ht="15.75" customHeight="1">
      <c r="F907" s="142"/>
      <c r="G907" s="142"/>
      <c r="H907" s="142"/>
      <c r="I907" s="142"/>
      <c r="L907" s="142"/>
      <c r="M907" s="142"/>
      <c r="N907" s="142"/>
    </row>
    <row r="908" spans="6:14" ht="15.75" customHeight="1">
      <c r="F908" s="142"/>
      <c r="G908" s="142"/>
      <c r="H908" s="142"/>
      <c r="I908" s="142"/>
      <c r="L908" s="142"/>
      <c r="M908" s="142"/>
      <c r="N908" s="142"/>
    </row>
    <row r="909" spans="6:14" ht="15.75" customHeight="1">
      <c r="F909" s="142"/>
      <c r="G909" s="142"/>
      <c r="H909" s="142"/>
      <c r="I909" s="142"/>
      <c r="L909" s="142"/>
      <c r="M909" s="142"/>
      <c r="N909" s="142"/>
    </row>
    <row r="910" spans="6:14" ht="15.75" customHeight="1">
      <c r="F910" s="142"/>
      <c r="G910" s="142"/>
      <c r="H910" s="142"/>
      <c r="I910" s="142"/>
      <c r="L910" s="142"/>
      <c r="M910" s="142"/>
      <c r="N910" s="142"/>
    </row>
    <row r="911" spans="6:14" ht="15.75" customHeight="1">
      <c r="F911" s="142"/>
      <c r="G911" s="142"/>
      <c r="H911" s="142"/>
      <c r="I911" s="142"/>
      <c r="L911" s="142"/>
      <c r="M911" s="142"/>
      <c r="N911" s="142"/>
    </row>
    <row r="912" spans="6:14" ht="15.75" customHeight="1">
      <c r="F912" s="142"/>
      <c r="G912" s="142"/>
      <c r="H912" s="142"/>
      <c r="I912" s="142"/>
      <c r="L912" s="142"/>
      <c r="M912" s="142"/>
      <c r="N912" s="142"/>
    </row>
    <row r="913" spans="6:14" ht="15.75" customHeight="1">
      <c r="F913" s="142"/>
      <c r="G913" s="142"/>
      <c r="H913" s="142"/>
      <c r="I913" s="142"/>
      <c r="L913" s="142"/>
      <c r="M913" s="142"/>
      <c r="N913" s="142"/>
    </row>
    <row r="914" spans="6:14" ht="15.75" customHeight="1">
      <c r="F914" s="142"/>
      <c r="G914" s="142"/>
      <c r="H914" s="142"/>
      <c r="I914" s="142"/>
      <c r="L914" s="142"/>
      <c r="M914" s="142"/>
      <c r="N914" s="142"/>
    </row>
    <row r="915" spans="6:14" ht="15.75" customHeight="1">
      <c r="F915" s="142"/>
      <c r="G915" s="142"/>
      <c r="H915" s="142"/>
      <c r="I915" s="142"/>
      <c r="L915" s="142"/>
      <c r="M915" s="142"/>
      <c r="N915" s="142"/>
    </row>
    <row r="916" spans="6:14" ht="15.75" customHeight="1">
      <c r="F916" s="142"/>
      <c r="G916" s="142"/>
      <c r="H916" s="142"/>
      <c r="I916" s="142"/>
      <c r="L916" s="142"/>
      <c r="M916" s="142"/>
      <c r="N916" s="142"/>
    </row>
    <row r="917" spans="6:14" ht="15.75" customHeight="1">
      <c r="F917" s="142"/>
      <c r="G917" s="142"/>
      <c r="H917" s="142"/>
      <c r="I917" s="142"/>
      <c r="L917" s="142"/>
      <c r="M917" s="142"/>
      <c r="N917" s="142"/>
    </row>
    <row r="918" spans="6:14" ht="15.75" customHeight="1">
      <c r="F918" s="142"/>
      <c r="G918" s="142"/>
      <c r="H918" s="142"/>
      <c r="I918" s="142"/>
      <c r="L918" s="142"/>
      <c r="M918" s="142"/>
      <c r="N918" s="142"/>
    </row>
    <row r="919" spans="6:14" ht="15.75" customHeight="1">
      <c r="F919" s="142"/>
      <c r="G919" s="142"/>
      <c r="H919" s="142"/>
      <c r="I919" s="142"/>
      <c r="L919" s="142"/>
      <c r="M919" s="142"/>
      <c r="N919" s="142"/>
    </row>
    <row r="920" spans="6:14" ht="15.75" customHeight="1">
      <c r="F920" s="142"/>
      <c r="G920" s="142"/>
      <c r="H920" s="142"/>
      <c r="I920" s="142"/>
      <c r="L920" s="142"/>
      <c r="M920" s="142"/>
      <c r="N920" s="142"/>
    </row>
    <row r="921" spans="6:14" ht="15.75" customHeight="1">
      <c r="F921" s="142"/>
      <c r="G921" s="142"/>
      <c r="H921" s="142"/>
      <c r="I921" s="142"/>
      <c r="L921" s="142"/>
      <c r="M921" s="142"/>
      <c r="N921" s="142"/>
    </row>
    <row r="922" spans="6:14" ht="15.75" customHeight="1">
      <c r="F922" s="142"/>
      <c r="G922" s="142"/>
      <c r="H922" s="142"/>
      <c r="I922" s="142"/>
      <c r="L922" s="142"/>
      <c r="M922" s="142"/>
      <c r="N922" s="142"/>
    </row>
    <row r="923" spans="6:14" ht="15.75" customHeight="1">
      <c r="F923" s="142"/>
      <c r="G923" s="142"/>
      <c r="H923" s="142"/>
      <c r="I923" s="142"/>
      <c r="L923" s="142"/>
      <c r="M923" s="142"/>
      <c r="N923" s="142"/>
    </row>
    <row r="924" spans="6:14" ht="15.75" customHeight="1">
      <c r="F924" s="142"/>
      <c r="G924" s="142"/>
      <c r="H924" s="142"/>
      <c r="I924" s="142"/>
      <c r="L924" s="142"/>
      <c r="M924" s="142"/>
      <c r="N924" s="142"/>
    </row>
    <row r="925" spans="6:14" ht="15.75" customHeight="1">
      <c r="F925" s="142"/>
      <c r="G925" s="142"/>
      <c r="H925" s="142"/>
      <c r="I925" s="142"/>
      <c r="L925" s="142"/>
      <c r="M925" s="142"/>
      <c r="N925" s="142"/>
    </row>
    <row r="926" spans="6:14" ht="15.75" customHeight="1">
      <c r="F926" s="142"/>
      <c r="G926" s="142"/>
      <c r="H926" s="142"/>
      <c r="I926" s="142"/>
      <c r="L926" s="142"/>
      <c r="M926" s="142"/>
      <c r="N926" s="142"/>
    </row>
    <row r="927" spans="6:14" ht="15.75" customHeight="1">
      <c r="F927" s="142"/>
      <c r="G927" s="142"/>
      <c r="H927" s="142"/>
      <c r="I927" s="142"/>
      <c r="L927" s="142"/>
      <c r="M927" s="142"/>
      <c r="N927" s="142"/>
    </row>
    <row r="928" spans="6:14" ht="15.75" customHeight="1">
      <c r="F928" s="142"/>
      <c r="G928" s="142"/>
      <c r="H928" s="142"/>
      <c r="I928" s="142"/>
      <c r="L928" s="142"/>
      <c r="M928" s="142"/>
      <c r="N928" s="142"/>
    </row>
    <row r="929" spans="6:14" ht="15.75" customHeight="1">
      <c r="F929" s="142"/>
      <c r="G929" s="142"/>
      <c r="H929" s="142"/>
      <c r="I929" s="142"/>
      <c r="L929" s="142"/>
      <c r="M929" s="142"/>
      <c r="N929" s="142"/>
    </row>
    <row r="930" spans="6:14" ht="15.75" customHeight="1">
      <c r="F930" s="142"/>
      <c r="G930" s="142"/>
      <c r="H930" s="142"/>
      <c r="I930" s="142"/>
      <c r="L930" s="142"/>
      <c r="M930" s="142"/>
      <c r="N930" s="142"/>
    </row>
    <row r="931" spans="6:14" ht="15.75" customHeight="1">
      <c r="F931" s="142"/>
      <c r="G931" s="142"/>
      <c r="H931" s="142"/>
      <c r="I931" s="142"/>
      <c r="L931" s="142"/>
      <c r="M931" s="142"/>
      <c r="N931" s="142"/>
    </row>
    <row r="932" spans="6:14" ht="15.75" customHeight="1">
      <c r="F932" s="142"/>
      <c r="G932" s="142"/>
      <c r="H932" s="142"/>
      <c r="I932" s="142"/>
      <c r="L932" s="142"/>
      <c r="M932" s="142"/>
      <c r="N932" s="142"/>
    </row>
    <row r="933" spans="6:14" ht="15.75" customHeight="1">
      <c r="F933" s="142"/>
      <c r="G933" s="142"/>
      <c r="H933" s="142"/>
      <c r="I933" s="142"/>
      <c r="L933" s="142"/>
      <c r="M933" s="142"/>
      <c r="N933" s="142"/>
    </row>
    <row r="934" spans="6:14" ht="15.75" customHeight="1">
      <c r="F934" s="142"/>
      <c r="G934" s="142"/>
      <c r="H934" s="142"/>
      <c r="I934" s="142"/>
      <c r="L934" s="142"/>
      <c r="M934" s="142"/>
      <c r="N934" s="142"/>
    </row>
    <row r="935" spans="6:14" ht="15.75" customHeight="1">
      <c r="F935" s="142"/>
      <c r="G935" s="142"/>
      <c r="H935" s="142"/>
      <c r="I935" s="142"/>
      <c r="L935" s="142"/>
      <c r="M935" s="142"/>
      <c r="N935" s="142"/>
    </row>
    <row r="936" spans="6:14" ht="15.75" customHeight="1">
      <c r="F936" s="142"/>
      <c r="G936" s="142"/>
      <c r="H936" s="142"/>
      <c r="I936" s="142"/>
      <c r="L936" s="142"/>
      <c r="M936" s="142"/>
      <c r="N936" s="142"/>
    </row>
    <row r="937" spans="6:14" ht="15.75" customHeight="1">
      <c r="F937" s="142"/>
      <c r="G937" s="142"/>
      <c r="H937" s="142"/>
      <c r="I937" s="142"/>
      <c r="L937" s="142"/>
      <c r="M937" s="142"/>
      <c r="N937" s="142"/>
    </row>
    <row r="938" spans="6:14" ht="15.75" customHeight="1">
      <c r="F938" s="142"/>
      <c r="G938" s="142"/>
      <c r="H938" s="142"/>
      <c r="I938" s="142"/>
      <c r="L938" s="142"/>
      <c r="M938" s="142"/>
      <c r="N938" s="142"/>
    </row>
    <row r="939" spans="6:14" ht="15.75" customHeight="1">
      <c r="F939" s="142"/>
      <c r="G939" s="142"/>
      <c r="H939" s="142"/>
      <c r="I939" s="142"/>
      <c r="L939" s="142"/>
      <c r="M939" s="142"/>
      <c r="N939" s="142"/>
    </row>
    <row r="940" spans="6:14" ht="15.75" customHeight="1">
      <c r="F940" s="142"/>
      <c r="G940" s="142"/>
      <c r="H940" s="142"/>
      <c r="I940" s="142"/>
      <c r="L940" s="142"/>
      <c r="M940" s="142"/>
      <c r="N940" s="142"/>
    </row>
    <row r="941" spans="6:14" ht="15.75" customHeight="1">
      <c r="F941" s="142"/>
      <c r="G941" s="142"/>
      <c r="H941" s="142"/>
      <c r="I941" s="142"/>
      <c r="L941" s="142"/>
      <c r="M941" s="142"/>
      <c r="N941" s="142"/>
    </row>
    <row r="942" spans="6:14" ht="15.75" customHeight="1">
      <c r="F942" s="142"/>
      <c r="G942" s="142"/>
      <c r="H942" s="142"/>
      <c r="I942" s="142"/>
      <c r="L942" s="142"/>
      <c r="M942" s="142"/>
      <c r="N942" s="142"/>
    </row>
    <row r="943" spans="6:14" ht="15.75" customHeight="1">
      <c r="F943" s="142"/>
      <c r="G943" s="142"/>
      <c r="H943" s="142"/>
      <c r="I943" s="142"/>
      <c r="L943" s="142"/>
      <c r="M943" s="142"/>
      <c r="N943" s="142"/>
    </row>
    <row r="944" spans="6:14" ht="15.75" customHeight="1">
      <c r="F944" s="142"/>
      <c r="G944" s="142"/>
      <c r="H944" s="142"/>
      <c r="I944" s="142"/>
      <c r="L944" s="142"/>
      <c r="M944" s="142"/>
      <c r="N944" s="142"/>
    </row>
    <row r="945" spans="6:14" ht="15.75" customHeight="1">
      <c r="F945" s="142"/>
      <c r="G945" s="142"/>
      <c r="H945" s="142"/>
      <c r="I945" s="142"/>
      <c r="L945" s="142"/>
      <c r="M945" s="142"/>
      <c r="N945" s="142"/>
    </row>
    <row r="946" spans="6:14" ht="15.75" customHeight="1">
      <c r="F946" s="142"/>
      <c r="G946" s="142"/>
      <c r="H946" s="142"/>
      <c r="I946" s="142"/>
      <c r="L946" s="142"/>
      <c r="M946" s="142"/>
      <c r="N946" s="142"/>
    </row>
    <row r="947" spans="6:14" ht="15.75" customHeight="1">
      <c r="F947" s="142"/>
      <c r="G947" s="142"/>
      <c r="H947" s="142"/>
      <c r="I947" s="142"/>
      <c r="L947" s="142"/>
      <c r="M947" s="142"/>
      <c r="N947" s="142"/>
    </row>
    <row r="948" spans="6:14" ht="15.75" customHeight="1">
      <c r="F948" s="142"/>
      <c r="G948" s="142"/>
      <c r="H948" s="142"/>
      <c r="I948" s="142"/>
      <c r="L948" s="142"/>
      <c r="M948" s="142"/>
      <c r="N948" s="142"/>
    </row>
    <row r="949" spans="6:14" ht="15.75" customHeight="1">
      <c r="F949" s="142"/>
      <c r="G949" s="142"/>
      <c r="H949" s="142"/>
      <c r="I949" s="142"/>
      <c r="L949" s="142"/>
      <c r="M949" s="142"/>
      <c r="N949" s="142"/>
    </row>
    <row r="950" spans="6:14" ht="15.75" customHeight="1">
      <c r="F950" s="142"/>
      <c r="G950" s="142"/>
      <c r="H950" s="142"/>
      <c r="I950" s="142"/>
      <c r="L950" s="142"/>
      <c r="M950" s="142"/>
      <c r="N950" s="142"/>
    </row>
    <row r="951" spans="6:14" ht="15.75" customHeight="1">
      <c r="F951" s="142"/>
      <c r="G951" s="142"/>
      <c r="H951" s="142"/>
      <c r="I951" s="142"/>
      <c r="L951" s="142"/>
      <c r="M951" s="142"/>
      <c r="N951" s="142"/>
    </row>
    <row r="952" spans="6:14" ht="15.75" customHeight="1">
      <c r="F952" s="142"/>
      <c r="G952" s="142"/>
      <c r="H952" s="142"/>
      <c r="I952" s="142"/>
      <c r="L952" s="142"/>
      <c r="M952" s="142"/>
      <c r="N952" s="142"/>
    </row>
    <row r="953" spans="6:14" ht="15.75" customHeight="1">
      <c r="F953" s="142"/>
      <c r="G953" s="142"/>
      <c r="H953" s="142"/>
      <c r="I953" s="142"/>
      <c r="L953" s="142"/>
      <c r="M953" s="142"/>
      <c r="N953" s="142"/>
    </row>
    <row r="954" spans="6:14" ht="15.75" customHeight="1">
      <c r="F954" s="142"/>
      <c r="G954" s="142"/>
      <c r="H954" s="142"/>
      <c r="I954" s="142"/>
      <c r="L954" s="142"/>
      <c r="M954" s="142"/>
      <c r="N954" s="142"/>
    </row>
    <row r="955" spans="6:14" ht="15.75" customHeight="1">
      <c r="F955" s="142"/>
      <c r="G955" s="142"/>
      <c r="H955" s="142"/>
      <c r="I955" s="142"/>
      <c r="L955" s="142"/>
      <c r="M955" s="142"/>
      <c r="N955" s="142"/>
    </row>
    <row r="956" spans="6:14" ht="15.75" customHeight="1">
      <c r="F956" s="142"/>
      <c r="G956" s="142"/>
      <c r="H956" s="142"/>
      <c r="I956" s="142"/>
      <c r="L956" s="142"/>
      <c r="M956" s="142"/>
      <c r="N956" s="142"/>
    </row>
    <row r="957" spans="6:14" ht="15.75" customHeight="1">
      <c r="F957" s="142"/>
      <c r="G957" s="142"/>
      <c r="H957" s="142"/>
      <c r="I957" s="142"/>
      <c r="L957" s="142"/>
      <c r="M957" s="142"/>
      <c r="N957" s="142"/>
    </row>
    <row r="958" spans="6:14" ht="15.75" customHeight="1">
      <c r="F958" s="142"/>
      <c r="G958" s="142"/>
      <c r="H958" s="142"/>
      <c r="I958" s="142"/>
      <c r="L958" s="142"/>
      <c r="M958" s="142"/>
      <c r="N958" s="142"/>
    </row>
    <row r="959" spans="6:14" ht="15.75" customHeight="1">
      <c r="F959" s="142"/>
      <c r="G959" s="142"/>
      <c r="H959" s="142"/>
      <c r="I959" s="142"/>
      <c r="L959" s="142"/>
      <c r="M959" s="142"/>
      <c r="N959" s="142"/>
    </row>
    <row r="960" spans="6:14" ht="15.75" customHeight="1">
      <c r="F960" s="142"/>
      <c r="G960" s="142"/>
      <c r="H960" s="142"/>
      <c r="I960" s="142"/>
      <c r="L960" s="142"/>
      <c r="M960" s="142"/>
      <c r="N960" s="142"/>
    </row>
    <row r="961" spans="6:14" ht="15.75" customHeight="1">
      <c r="F961" s="142"/>
      <c r="G961" s="142"/>
      <c r="H961" s="142"/>
      <c r="I961" s="142"/>
      <c r="L961" s="142"/>
      <c r="M961" s="142"/>
      <c r="N961" s="142"/>
    </row>
    <row r="962" spans="6:14" ht="15.75" customHeight="1">
      <c r="F962" s="142"/>
      <c r="G962" s="142"/>
      <c r="H962" s="142"/>
      <c r="I962" s="142"/>
      <c r="L962" s="142"/>
      <c r="M962" s="142"/>
      <c r="N962" s="142"/>
    </row>
    <row r="963" spans="6:14" ht="15.75" customHeight="1">
      <c r="F963" s="142"/>
      <c r="G963" s="142"/>
      <c r="H963" s="142"/>
      <c r="I963" s="142"/>
      <c r="L963" s="142"/>
      <c r="M963" s="142"/>
      <c r="N963" s="142"/>
    </row>
    <row r="964" spans="6:14" ht="15.75" customHeight="1">
      <c r="F964" s="142"/>
      <c r="G964" s="142"/>
      <c r="H964" s="142"/>
      <c r="I964" s="142"/>
      <c r="L964" s="142"/>
      <c r="M964" s="142"/>
      <c r="N964" s="142"/>
    </row>
    <row r="965" spans="6:14" ht="15.75" customHeight="1">
      <c r="F965" s="142"/>
      <c r="G965" s="142"/>
      <c r="H965" s="142"/>
      <c r="I965" s="142"/>
      <c r="L965" s="142"/>
      <c r="M965" s="142"/>
      <c r="N965" s="142"/>
    </row>
    <row r="966" spans="6:14" ht="15.75" customHeight="1">
      <c r="F966" s="142"/>
      <c r="G966" s="142"/>
      <c r="H966" s="142"/>
      <c r="I966" s="142"/>
      <c r="L966" s="142"/>
      <c r="M966" s="142"/>
      <c r="N966" s="142"/>
    </row>
    <row r="967" spans="6:14" ht="15.75" customHeight="1">
      <c r="F967" s="142"/>
      <c r="G967" s="142"/>
      <c r="H967" s="142"/>
      <c r="I967" s="142"/>
      <c r="L967" s="142"/>
      <c r="M967" s="142"/>
      <c r="N967" s="142"/>
    </row>
    <row r="968" spans="6:14" ht="15.75" customHeight="1">
      <c r="F968" s="142"/>
      <c r="G968" s="142"/>
      <c r="H968" s="142"/>
      <c r="I968" s="142"/>
      <c r="L968" s="142"/>
      <c r="M968" s="142"/>
      <c r="N968" s="142"/>
    </row>
    <row r="969" spans="6:14" ht="15.75" customHeight="1">
      <c r="F969" s="142"/>
      <c r="G969" s="142"/>
      <c r="H969" s="142"/>
      <c r="I969" s="142"/>
      <c r="L969" s="142"/>
      <c r="M969" s="142"/>
      <c r="N969" s="142"/>
    </row>
    <row r="970" spans="6:14" ht="15.75" customHeight="1">
      <c r="F970" s="142"/>
      <c r="G970" s="142"/>
      <c r="H970" s="142"/>
      <c r="I970" s="142"/>
      <c r="L970" s="142"/>
      <c r="M970" s="142"/>
      <c r="N970" s="142"/>
    </row>
    <row r="971" spans="6:14" ht="15.75" customHeight="1">
      <c r="F971" s="142"/>
      <c r="G971" s="142"/>
      <c r="H971" s="142"/>
      <c r="I971" s="142"/>
      <c r="L971" s="142"/>
      <c r="M971" s="142"/>
      <c r="N971" s="142"/>
    </row>
    <row r="972" spans="6:14" ht="15.75" customHeight="1">
      <c r="F972" s="142"/>
      <c r="G972" s="142"/>
      <c r="H972" s="142"/>
      <c r="I972" s="142"/>
      <c r="L972" s="142"/>
      <c r="M972" s="142"/>
      <c r="N972" s="142"/>
    </row>
    <row r="973" spans="6:14" ht="15.75" customHeight="1">
      <c r="F973" s="142"/>
      <c r="G973" s="142"/>
      <c r="H973" s="142"/>
      <c r="I973" s="142"/>
      <c r="L973" s="142"/>
      <c r="M973" s="142"/>
      <c r="N973" s="142"/>
    </row>
    <row r="974" spans="6:14" ht="15.75" customHeight="1">
      <c r="F974" s="142"/>
      <c r="G974" s="142"/>
      <c r="H974" s="142"/>
      <c r="I974" s="142"/>
      <c r="L974" s="142"/>
      <c r="M974" s="142"/>
      <c r="N974" s="142"/>
    </row>
    <row r="975" spans="6:14" ht="15.75" customHeight="1">
      <c r="F975" s="142"/>
      <c r="G975" s="142"/>
      <c r="H975" s="142"/>
      <c r="I975" s="142"/>
      <c r="L975" s="142"/>
      <c r="M975" s="142"/>
      <c r="N975" s="142"/>
    </row>
    <row r="976" spans="6:14" ht="15.75" customHeight="1">
      <c r="F976" s="142"/>
      <c r="G976" s="142"/>
      <c r="H976" s="142"/>
      <c r="I976" s="142"/>
      <c r="L976" s="142"/>
      <c r="M976" s="142"/>
      <c r="N976" s="142"/>
    </row>
    <row r="977" spans="6:14" ht="15.75" customHeight="1">
      <c r="F977" s="142"/>
      <c r="G977" s="142"/>
      <c r="H977" s="142"/>
      <c r="I977" s="142"/>
      <c r="L977" s="142"/>
      <c r="M977" s="142"/>
      <c r="N977" s="142"/>
    </row>
    <row r="978" spans="6:14" ht="15.75" customHeight="1">
      <c r="F978" s="142"/>
      <c r="G978" s="142"/>
      <c r="H978" s="142"/>
      <c r="I978" s="142"/>
      <c r="L978" s="142"/>
      <c r="M978" s="142"/>
      <c r="N978" s="142"/>
    </row>
    <row r="979" spans="6:14" ht="15.75" customHeight="1">
      <c r="F979" s="142"/>
      <c r="G979" s="142"/>
      <c r="H979" s="142"/>
      <c r="I979" s="142"/>
      <c r="L979" s="142"/>
      <c r="M979" s="142"/>
      <c r="N979" s="142"/>
    </row>
    <row r="980" spans="6:14" ht="15.75" customHeight="1">
      <c r="F980" s="142"/>
      <c r="G980" s="142"/>
      <c r="H980" s="142"/>
      <c r="I980" s="142"/>
      <c r="L980" s="142"/>
      <c r="M980" s="142"/>
      <c r="N980" s="142"/>
    </row>
    <row r="981" spans="6:14" ht="15.75" customHeight="1">
      <c r="F981" s="142"/>
      <c r="G981" s="142"/>
      <c r="H981" s="142"/>
      <c r="I981" s="142"/>
      <c r="L981" s="142"/>
      <c r="M981" s="142"/>
      <c r="N981" s="142"/>
    </row>
    <row r="982" spans="6:14" ht="15.75" customHeight="1">
      <c r="F982" s="142"/>
      <c r="G982" s="142"/>
      <c r="H982" s="142"/>
      <c r="I982" s="142"/>
      <c r="L982" s="142"/>
      <c r="M982" s="142"/>
      <c r="N982" s="142"/>
    </row>
    <row r="983" spans="6:14" ht="15.75" customHeight="1">
      <c r="F983" s="142"/>
      <c r="G983" s="142"/>
      <c r="H983" s="142"/>
      <c r="I983" s="142"/>
      <c r="L983" s="142"/>
      <c r="M983" s="142"/>
      <c r="N983" s="142"/>
    </row>
    <row r="984" spans="6:14" ht="15.75" customHeight="1">
      <c r="F984" s="142"/>
      <c r="G984" s="142"/>
      <c r="H984" s="142"/>
      <c r="I984" s="142"/>
      <c r="L984" s="142"/>
      <c r="M984" s="142"/>
      <c r="N984" s="142"/>
    </row>
    <row r="985" spans="6:14" ht="15.75" customHeight="1">
      <c r="F985" s="142"/>
      <c r="G985" s="142"/>
      <c r="H985" s="142"/>
      <c r="I985" s="142"/>
      <c r="L985" s="142"/>
      <c r="M985" s="142"/>
      <c r="N985" s="142"/>
    </row>
    <row r="986" spans="6:14" ht="15.75" customHeight="1">
      <c r="F986" s="142"/>
      <c r="G986" s="142"/>
      <c r="H986" s="142"/>
      <c r="I986" s="142"/>
      <c r="L986" s="142"/>
      <c r="M986" s="142"/>
      <c r="N986" s="142"/>
    </row>
    <row r="987" spans="6:14" ht="15.75" customHeight="1">
      <c r="F987" s="142"/>
      <c r="G987" s="142"/>
      <c r="H987" s="142"/>
      <c r="I987" s="142"/>
      <c r="L987" s="142"/>
      <c r="M987" s="142"/>
      <c r="N987" s="142"/>
    </row>
    <row r="988" spans="6:14" ht="15.75" customHeight="1">
      <c r="F988" s="142"/>
      <c r="G988" s="142"/>
      <c r="H988" s="142"/>
      <c r="I988" s="142"/>
      <c r="L988" s="142"/>
      <c r="M988" s="142"/>
      <c r="N988" s="142"/>
    </row>
    <row r="989" spans="6:14" ht="15.75" customHeight="1">
      <c r="F989" s="142"/>
      <c r="G989" s="142"/>
      <c r="H989" s="142"/>
      <c r="I989" s="142"/>
      <c r="L989" s="142"/>
      <c r="M989" s="142"/>
      <c r="N989" s="142"/>
    </row>
    <row r="990" spans="6:14" ht="15.75" customHeight="1">
      <c r="F990" s="142"/>
      <c r="G990" s="142"/>
      <c r="H990" s="142"/>
      <c r="I990" s="142"/>
      <c r="L990" s="142"/>
      <c r="M990" s="142"/>
      <c r="N990" s="142"/>
    </row>
    <row r="991" spans="6:14" ht="15.75" customHeight="1">
      <c r="F991" s="142"/>
      <c r="G991" s="142"/>
      <c r="H991" s="142"/>
      <c r="I991" s="142"/>
      <c r="L991" s="142"/>
      <c r="M991" s="142"/>
      <c r="N991" s="142"/>
    </row>
    <row r="992" spans="6:14" ht="15.75" customHeight="1">
      <c r="F992" s="142"/>
      <c r="G992" s="142"/>
      <c r="H992" s="142"/>
      <c r="I992" s="142"/>
      <c r="L992" s="142"/>
      <c r="M992" s="142"/>
      <c r="N992" s="142"/>
    </row>
    <row r="993" spans="6:14" ht="15.75" customHeight="1">
      <c r="F993" s="142"/>
      <c r="G993" s="142"/>
      <c r="H993" s="142"/>
      <c r="I993" s="142"/>
      <c r="L993" s="142"/>
      <c r="M993" s="142"/>
      <c r="N993" s="142"/>
    </row>
    <row r="994" spans="6:14" ht="15.75" customHeight="1">
      <c r="F994" s="142"/>
      <c r="G994" s="142"/>
      <c r="H994" s="142"/>
      <c r="I994" s="142"/>
      <c r="L994" s="142"/>
      <c r="M994" s="142"/>
      <c r="N994" s="142"/>
    </row>
    <row r="995" spans="6:14" ht="15.75" customHeight="1">
      <c r="F995" s="142"/>
      <c r="G995" s="142"/>
      <c r="H995" s="142"/>
      <c r="I995" s="142"/>
      <c r="L995" s="142"/>
      <c r="M995" s="142"/>
      <c r="N995" s="142"/>
    </row>
    <row r="996" spans="6:14" ht="15.75" customHeight="1">
      <c r="F996" s="142"/>
      <c r="G996" s="142"/>
      <c r="H996" s="142"/>
      <c r="I996" s="142"/>
      <c r="L996" s="142"/>
      <c r="M996" s="142"/>
      <c r="N996" s="142"/>
    </row>
    <row r="997" spans="6:14" ht="15.75" customHeight="1">
      <c r="F997" s="142"/>
      <c r="G997" s="142"/>
      <c r="H997" s="142"/>
      <c r="I997" s="142"/>
      <c r="L997" s="142"/>
      <c r="M997" s="142"/>
      <c r="N997" s="142"/>
    </row>
    <row r="998" spans="6:14" ht="15.75" customHeight="1">
      <c r="F998" s="142"/>
      <c r="G998" s="142"/>
      <c r="H998" s="142"/>
      <c r="I998" s="142"/>
      <c r="L998" s="142"/>
      <c r="M998" s="142"/>
      <c r="N998" s="142"/>
    </row>
    <row r="999" spans="6:14" ht="15.75" customHeight="1">
      <c r="F999" s="142"/>
      <c r="G999" s="142"/>
      <c r="H999" s="142"/>
      <c r="I999" s="142"/>
      <c r="L999" s="142"/>
      <c r="M999" s="142"/>
      <c r="N999" s="142"/>
    </row>
    <row r="1000" spans="6:14" ht="15.75" customHeight="1">
      <c r="F1000" s="142"/>
      <c r="G1000" s="142"/>
      <c r="H1000" s="142"/>
      <c r="I1000" s="142"/>
      <c r="L1000" s="142"/>
      <c r="M1000" s="142"/>
      <c r="N1000" s="142"/>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00"/>
  <sheetViews>
    <sheetView workbookViewId="0"/>
  </sheetViews>
  <sheetFormatPr baseColWidth="10" defaultColWidth="14.5" defaultRowHeight="15" customHeight="1"/>
  <cols>
    <col min="1" max="1" width="23.83203125" customWidth="1"/>
    <col min="2" max="2" width="21.1640625" customWidth="1"/>
    <col min="3" max="4" width="8.83203125" customWidth="1"/>
    <col min="5" max="5" width="9.83203125" customWidth="1"/>
    <col min="6" max="6" width="75.6640625" customWidth="1"/>
    <col min="7" max="26" width="8.83203125" customWidth="1"/>
  </cols>
  <sheetData>
    <row r="1" spans="1:6" ht="34">
      <c r="A1" s="133" t="s">
        <v>132</v>
      </c>
      <c r="B1" s="135">
        <f>SUM(E3:E514)</f>
        <v>9000</v>
      </c>
      <c r="C1" s="142"/>
      <c r="E1" s="142"/>
      <c r="F1" s="146" t="s">
        <v>133</v>
      </c>
    </row>
    <row r="2" spans="1:6">
      <c r="A2" s="147" t="s">
        <v>95</v>
      </c>
      <c r="B2" s="147" t="s">
        <v>134</v>
      </c>
      <c r="C2" s="147" t="s">
        <v>135</v>
      </c>
      <c r="D2" s="147" t="s">
        <v>136</v>
      </c>
      <c r="E2" s="147" t="s">
        <v>137</v>
      </c>
      <c r="F2" s="147" t="s">
        <v>138</v>
      </c>
    </row>
    <row r="3" spans="1:6" ht="48">
      <c r="A3" s="139">
        <v>1</v>
      </c>
      <c r="B3" s="139" t="s">
        <v>139</v>
      </c>
      <c r="C3" s="142">
        <v>50</v>
      </c>
      <c r="D3" s="139">
        <v>30</v>
      </c>
      <c r="E3" s="142">
        <f t="shared" ref="E3:E257" si="0">C3*D3</f>
        <v>1500</v>
      </c>
      <c r="F3" s="148" t="s">
        <v>140</v>
      </c>
    </row>
    <row r="4" spans="1:6">
      <c r="A4" s="139">
        <v>2</v>
      </c>
      <c r="B4" s="139" t="s">
        <v>139</v>
      </c>
      <c r="C4" s="142">
        <v>50</v>
      </c>
      <c r="D4" s="139">
        <v>100</v>
      </c>
      <c r="E4" s="142">
        <f t="shared" si="0"/>
        <v>5000</v>
      </c>
      <c r="F4" s="139" t="s">
        <v>141</v>
      </c>
    </row>
    <row r="5" spans="1:6">
      <c r="A5" s="139">
        <v>3</v>
      </c>
      <c r="B5" s="139" t="s">
        <v>139</v>
      </c>
      <c r="C5" s="142">
        <v>50</v>
      </c>
      <c r="D5" s="139">
        <v>50</v>
      </c>
      <c r="E5" s="142">
        <f t="shared" si="0"/>
        <v>2500</v>
      </c>
      <c r="F5" s="139" t="s">
        <v>141</v>
      </c>
    </row>
    <row r="6" spans="1:6">
      <c r="C6" s="142"/>
      <c r="E6" s="142">
        <f t="shared" si="0"/>
        <v>0</v>
      </c>
    </row>
    <row r="7" spans="1:6">
      <c r="C7" s="142"/>
      <c r="E7" s="142">
        <f t="shared" si="0"/>
        <v>0</v>
      </c>
    </row>
    <row r="8" spans="1:6">
      <c r="C8" s="142"/>
      <c r="E8" s="142">
        <f t="shared" si="0"/>
        <v>0</v>
      </c>
    </row>
    <row r="9" spans="1:6">
      <c r="C9" s="142"/>
      <c r="E9" s="142">
        <f t="shared" si="0"/>
        <v>0</v>
      </c>
    </row>
    <row r="10" spans="1:6">
      <c r="C10" s="142"/>
      <c r="E10" s="142">
        <f t="shared" si="0"/>
        <v>0</v>
      </c>
    </row>
    <row r="11" spans="1:6">
      <c r="C11" s="142"/>
      <c r="E11" s="142">
        <f t="shared" si="0"/>
        <v>0</v>
      </c>
    </row>
    <row r="12" spans="1:6">
      <c r="C12" s="142"/>
      <c r="E12" s="142">
        <f t="shared" si="0"/>
        <v>0</v>
      </c>
    </row>
    <row r="13" spans="1:6">
      <c r="C13" s="142"/>
      <c r="E13" s="142">
        <f t="shared" si="0"/>
        <v>0</v>
      </c>
    </row>
    <row r="14" spans="1:6">
      <c r="C14" s="142"/>
      <c r="E14" s="142">
        <f t="shared" si="0"/>
        <v>0</v>
      </c>
    </row>
    <row r="15" spans="1:6">
      <c r="C15" s="142"/>
      <c r="E15" s="142">
        <f t="shared" si="0"/>
        <v>0</v>
      </c>
    </row>
    <row r="16" spans="1:6">
      <c r="C16" s="142"/>
      <c r="E16" s="142">
        <f t="shared" si="0"/>
        <v>0</v>
      </c>
    </row>
    <row r="17" spans="3:5">
      <c r="C17" s="142"/>
      <c r="E17" s="142">
        <f t="shared" si="0"/>
        <v>0</v>
      </c>
    </row>
    <row r="18" spans="3:5">
      <c r="C18" s="142"/>
      <c r="E18" s="142">
        <f t="shared" si="0"/>
        <v>0</v>
      </c>
    </row>
    <row r="19" spans="3:5">
      <c r="C19" s="142"/>
      <c r="E19" s="142">
        <f t="shared" si="0"/>
        <v>0</v>
      </c>
    </row>
    <row r="20" spans="3:5">
      <c r="C20" s="142"/>
      <c r="E20" s="142">
        <f t="shared" si="0"/>
        <v>0</v>
      </c>
    </row>
    <row r="21" spans="3:5" ht="15.75" customHeight="1">
      <c r="C21" s="142"/>
      <c r="E21" s="142">
        <f t="shared" si="0"/>
        <v>0</v>
      </c>
    </row>
    <row r="22" spans="3:5" ht="15.75" customHeight="1">
      <c r="C22" s="142"/>
      <c r="E22" s="142">
        <f t="shared" si="0"/>
        <v>0</v>
      </c>
    </row>
    <row r="23" spans="3:5" ht="15.75" customHeight="1">
      <c r="C23" s="142"/>
      <c r="E23" s="142">
        <f t="shared" si="0"/>
        <v>0</v>
      </c>
    </row>
    <row r="24" spans="3:5" ht="15.75" customHeight="1">
      <c r="C24" s="142"/>
      <c r="E24" s="142">
        <f t="shared" si="0"/>
        <v>0</v>
      </c>
    </row>
    <row r="25" spans="3:5" ht="15.75" customHeight="1">
      <c r="C25" s="142"/>
      <c r="E25" s="142">
        <f t="shared" si="0"/>
        <v>0</v>
      </c>
    </row>
    <row r="26" spans="3:5" ht="15.75" customHeight="1">
      <c r="C26" s="142"/>
      <c r="E26" s="142">
        <f t="shared" si="0"/>
        <v>0</v>
      </c>
    </row>
    <row r="27" spans="3:5" ht="15.75" customHeight="1">
      <c r="C27" s="142"/>
      <c r="E27" s="142">
        <f t="shared" si="0"/>
        <v>0</v>
      </c>
    </row>
    <row r="28" spans="3:5" ht="15.75" customHeight="1">
      <c r="C28" s="142"/>
      <c r="E28" s="142">
        <f t="shared" si="0"/>
        <v>0</v>
      </c>
    </row>
    <row r="29" spans="3:5" ht="15.75" customHeight="1">
      <c r="C29" s="142"/>
      <c r="E29" s="142">
        <f t="shared" si="0"/>
        <v>0</v>
      </c>
    </row>
    <row r="30" spans="3:5" ht="15.75" customHeight="1">
      <c r="C30" s="142"/>
      <c r="E30" s="142">
        <f t="shared" si="0"/>
        <v>0</v>
      </c>
    </row>
    <row r="31" spans="3:5" ht="15.75" customHeight="1">
      <c r="C31" s="142"/>
      <c r="E31" s="142">
        <f t="shared" si="0"/>
        <v>0</v>
      </c>
    </row>
    <row r="32" spans="3:5" ht="15.75" customHeight="1">
      <c r="C32" s="142"/>
      <c r="E32" s="142">
        <f t="shared" si="0"/>
        <v>0</v>
      </c>
    </row>
    <row r="33" spans="3:5" ht="15.75" customHeight="1">
      <c r="C33" s="142"/>
      <c r="E33" s="142">
        <f t="shared" si="0"/>
        <v>0</v>
      </c>
    </row>
    <row r="34" spans="3:5" ht="15.75" customHeight="1">
      <c r="C34" s="142"/>
      <c r="E34" s="142">
        <f t="shared" si="0"/>
        <v>0</v>
      </c>
    </row>
    <row r="35" spans="3:5" ht="15.75" customHeight="1">
      <c r="C35" s="142"/>
      <c r="E35" s="142">
        <f t="shared" si="0"/>
        <v>0</v>
      </c>
    </row>
    <row r="36" spans="3:5" ht="15.75" customHeight="1">
      <c r="C36" s="142"/>
      <c r="E36" s="142">
        <f t="shared" si="0"/>
        <v>0</v>
      </c>
    </row>
    <row r="37" spans="3:5" ht="15.75" customHeight="1">
      <c r="C37" s="142"/>
      <c r="E37" s="142">
        <f t="shared" si="0"/>
        <v>0</v>
      </c>
    </row>
    <row r="38" spans="3:5" ht="15.75" customHeight="1">
      <c r="C38" s="142"/>
      <c r="E38" s="142">
        <f t="shared" si="0"/>
        <v>0</v>
      </c>
    </row>
    <row r="39" spans="3:5" ht="15.75" customHeight="1">
      <c r="C39" s="142"/>
      <c r="E39" s="142">
        <f t="shared" si="0"/>
        <v>0</v>
      </c>
    </row>
    <row r="40" spans="3:5" ht="15.75" customHeight="1">
      <c r="C40" s="142"/>
      <c r="E40" s="142">
        <f t="shared" si="0"/>
        <v>0</v>
      </c>
    </row>
    <row r="41" spans="3:5" ht="15.75" customHeight="1">
      <c r="C41" s="142"/>
      <c r="E41" s="142">
        <f t="shared" si="0"/>
        <v>0</v>
      </c>
    </row>
    <row r="42" spans="3:5" ht="15.75" customHeight="1">
      <c r="C42" s="142"/>
      <c r="E42" s="142">
        <f t="shared" si="0"/>
        <v>0</v>
      </c>
    </row>
    <row r="43" spans="3:5" ht="15.75" customHeight="1">
      <c r="C43" s="142"/>
      <c r="E43" s="142">
        <f t="shared" si="0"/>
        <v>0</v>
      </c>
    </row>
    <row r="44" spans="3:5" ht="15.75" customHeight="1">
      <c r="C44" s="142"/>
      <c r="E44" s="142">
        <f t="shared" si="0"/>
        <v>0</v>
      </c>
    </row>
    <row r="45" spans="3:5" ht="15.75" customHeight="1">
      <c r="C45" s="142"/>
      <c r="E45" s="142">
        <f t="shared" si="0"/>
        <v>0</v>
      </c>
    </row>
    <row r="46" spans="3:5" ht="15.75" customHeight="1">
      <c r="C46" s="142"/>
      <c r="E46" s="142">
        <f t="shared" si="0"/>
        <v>0</v>
      </c>
    </row>
    <row r="47" spans="3:5" ht="15.75" customHeight="1">
      <c r="C47" s="142"/>
      <c r="E47" s="142">
        <f t="shared" si="0"/>
        <v>0</v>
      </c>
    </row>
    <row r="48" spans="3:5" ht="15.75" customHeight="1">
      <c r="C48" s="142"/>
      <c r="E48" s="142">
        <f t="shared" si="0"/>
        <v>0</v>
      </c>
    </row>
    <row r="49" spans="3:5" ht="15.75" customHeight="1">
      <c r="C49" s="142"/>
      <c r="E49" s="142">
        <f t="shared" si="0"/>
        <v>0</v>
      </c>
    </row>
    <row r="50" spans="3:5" ht="15.75" customHeight="1">
      <c r="C50" s="142"/>
      <c r="E50" s="142">
        <f t="shared" si="0"/>
        <v>0</v>
      </c>
    </row>
    <row r="51" spans="3:5" ht="15.75" customHeight="1">
      <c r="C51" s="142"/>
      <c r="E51" s="142">
        <f t="shared" si="0"/>
        <v>0</v>
      </c>
    </row>
    <row r="52" spans="3:5" ht="15.75" customHeight="1">
      <c r="C52" s="142"/>
      <c r="E52" s="142">
        <f t="shared" si="0"/>
        <v>0</v>
      </c>
    </row>
    <row r="53" spans="3:5" ht="15.75" customHeight="1">
      <c r="C53" s="142"/>
      <c r="E53" s="142">
        <f t="shared" si="0"/>
        <v>0</v>
      </c>
    </row>
    <row r="54" spans="3:5" ht="15.75" customHeight="1">
      <c r="C54" s="142"/>
      <c r="E54" s="142">
        <f t="shared" si="0"/>
        <v>0</v>
      </c>
    </row>
    <row r="55" spans="3:5" ht="15.75" customHeight="1">
      <c r="C55" s="142"/>
      <c r="E55" s="142">
        <f t="shared" si="0"/>
        <v>0</v>
      </c>
    </row>
    <row r="56" spans="3:5" ht="15.75" customHeight="1">
      <c r="C56" s="142"/>
      <c r="E56" s="142">
        <f t="shared" si="0"/>
        <v>0</v>
      </c>
    </row>
    <row r="57" spans="3:5" ht="15.75" customHeight="1">
      <c r="C57" s="142"/>
      <c r="E57" s="142">
        <f t="shared" si="0"/>
        <v>0</v>
      </c>
    </row>
    <row r="58" spans="3:5" ht="15.75" customHeight="1">
      <c r="C58" s="142"/>
      <c r="E58" s="142">
        <f t="shared" si="0"/>
        <v>0</v>
      </c>
    </row>
    <row r="59" spans="3:5" ht="15.75" customHeight="1">
      <c r="C59" s="142"/>
      <c r="E59" s="142">
        <f t="shared" si="0"/>
        <v>0</v>
      </c>
    </row>
    <row r="60" spans="3:5" ht="15.75" customHeight="1">
      <c r="C60" s="142"/>
      <c r="E60" s="142">
        <f t="shared" si="0"/>
        <v>0</v>
      </c>
    </row>
    <row r="61" spans="3:5" ht="15.75" customHeight="1">
      <c r="C61" s="142"/>
      <c r="E61" s="142">
        <f t="shared" si="0"/>
        <v>0</v>
      </c>
    </row>
    <row r="62" spans="3:5" ht="15.75" customHeight="1">
      <c r="C62" s="142"/>
      <c r="E62" s="142">
        <f t="shared" si="0"/>
        <v>0</v>
      </c>
    </row>
    <row r="63" spans="3:5" ht="15.75" customHeight="1">
      <c r="C63" s="142"/>
      <c r="E63" s="142">
        <f t="shared" si="0"/>
        <v>0</v>
      </c>
    </row>
    <row r="64" spans="3:5" ht="15.75" customHeight="1">
      <c r="C64" s="142"/>
      <c r="E64" s="142">
        <f t="shared" si="0"/>
        <v>0</v>
      </c>
    </row>
    <row r="65" spans="3:5" ht="15.75" customHeight="1">
      <c r="C65" s="142"/>
      <c r="E65" s="142">
        <f t="shared" si="0"/>
        <v>0</v>
      </c>
    </row>
    <row r="66" spans="3:5" ht="15.75" customHeight="1">
      <c r="C66" s="142"/>
      <c r="E66" s="142">
        <f t="shared" si="0"/>
        <v>0</v>
      </c>
    </row>
    <row r="67" spans="3:5" ht="15.75" customHeight="1">
      <c r="C67" s="142"/>
      <c r="E67" s="142">
        <f t="shared" si="0"/>
        <v>0</v>
      </c>
    </row>
    <row r="68" spans="3:5" ht="15.75" customHeight="1">
      <c r="C68" s="142"/>
      <c r="E68" s="142">
        <f t="shared" si="0"/>
        <v>0</v>
      </c>
    </row>
    <row r="69" spans="3:5" ht="15.75" customHeight="1">
      <c r="C69" s="142"/>
      <c r="E69" s="142">
        <f t="shared" si="0"/>
        <v>0</v>
      </c>
    </row>
    <row r="70" spans="3:5" ht="15.75" customHeight="1">
      <c r="C70" s="142"/>
      <c r="E70" s="142">
        <f t="shared" si="0"/>
        <v>0</v>
      </c>
    </row>
    <row r="71" spans="3:5" ht="15.75" customHeight="1">
      <c r="C71" s="142"/>
      <c r="E71" s="142">
        <f t="shared" si="0"/>
        <v>0</v>
      </c>
    </row>
    <row r="72" spans="3:5" ht="15.75" customHeight="1">
      <c r="C72" s="142"/>
      <c r="E72" s="142">
        <f t="shared" si="0"/>
        <v>0</v>
      </c>
    </row>
    <row r="73" spans="3:5" ht="15.75" customHeight="1">
      <c r="C73" s="142"/>
      <c r="E73" s="142">
        <f t="shared" si="0"/>
        <v>0</v>
      </c>
    </row>
    <row r="74" spans="3:5" ht="15.75" customHeight="1">
      <c r="C74" s="142"/>
      <c r="E74" s="142">
        <f t="shared" si="0"/>
        <v>0</v>
      </c>
    </row>
    <row r="75" spans="3:5" ht="15.75" customHeight="1">
      <c r="C75" s="142"/>
      <c r="E75" s="142">
        <f t="shared" si="0"/>
        <v>0</v>
      </c>
    </row>
    <row r="76" spans="3:5" ht="15.75" customHeight="1">
      <c r="C76" s="142"/>
      <c r="E76" s="142">
        <f t="shared" si="0"/>
        <v>0</v>
      </c>
    </row>
    <row r="77" spans="3:5" ht="15.75" customHeight="1">
      <c r="C77" s="142"/>
      <c r="E77" s="142">
        <f t="shared" si="0"/>
        <v>0</v>
      </c>
    </row>
    <row r="78" spans="3:5" ht="15.75" customHeight="1">
      <c r="C78" s="142"/>
      <c r="E78" s="142">
        <f t="shared" si="0"/>
        <v>0</v>
      </c>
    </row>
    <row r="79" spans="3:5" ht="15.75" customHeight="1">
      <c r="C79" s="142"/>
      <c r="E79" s="142">
        <f t="shared" si="0"/>
        <v>0</v>
      </c>
    </row>
    <row r="80" spans="3:5" ht="15.75" customHeight="1">
      <c r="C80" s="142"/>
      <c r="E80" s="142">
        <f t="shared" si="0"/>
        <v>0</v>
      </c>
    </row>
    <row r="81" spans="3:5" ht="15.75" customHeight="1">
      <c r="C81" s="142"/>
      <c r="E81" s="142">
        <f t="shared" si="0"/>
        <v>0</v>
      </c>
    </row>
    <row r="82" spans="3:5" ht="15.75" customHeight="1">
      <c r="C82" s="142"/>
      <c r="E82" s="142">
        <f t="shared" si="0"/>
        <v>0</v>
      </c>
    </row>
    <row r="83" spans="3:5" ht="15.75" customHeight="1">
      <c r="C83" s="142"/>
      <c r="E83" s="142">
        <f t="shared" si="0"/>
        <v>0</v>
      </c>
    </row>
    <row r="84" spans="3:5" ht="15.75" customHeight="1">
      <c r="C84" s="142"/>
      <c r="E84" s="142">
        <f t="shared" si="0"/>
        <v>0</v>
      </c>
    </row>
    <row r="85" spans="3:5" ht="15.75" customHeight="1">
      <c r="C85" s="142"/>
      <c r="E85" s="142">
        <f t="shared" si="0"/>
        <v>0</v>
      </c>
    </row>
    <row r="86" spans="3:5" ht="15.75" customHeight="1">
      <c r="C86" s="142"/>
      <c r="E86" s="142">
        <f t="shared" si="0"/>
        <v>0</v>
      </c>
    </row>
    <row r="87" spans="3:5" ht="15.75" customHeight="1">
      <c r="C87" s="142"/>
      <c r="E87" s="142">
        <f t="shared" si="0"/>
        <v>0</v>
      </c>
    </row>
    <row r="88" spans="3:5" ht="15.75" customHeight="1">
      <c r="C88" s="142"/>
      <c r="E88" s="142">
        <f t="shared" si="0"/>
        <v>0</v>
      </c>
    </row>
    <row r="89" spans="3:5" ht="15.75" customHeight="1">
      <c r="C89" s="142"/>
      <c r="E89" s="142">
        <f t="shared" si="0"/>
        <v>0</v>
      </c>
    </row>
    <row r="90" spans="3:5" ht="15.75" customHeight="1">
      <c r="C90" s="142"/>
      <c r="E90" s="142">
        <f t="shared" si="0"/>
        <v>0</v>
      </c>
    </row>
    <row r="91" spans="3:5" ht="15.75" customHeight="1">
      <c r="C91" s="142"/>
      <c r="E91" s="142">
        <f t="shared" si="0"/>
        <v>0</v>
      </c>
    </row>
    <row r="92" spans="3:5" ht="15.75" customHeight="1">
      <c r="C92" s="142"/>
      <c r="E92" s="142">
        <f t="shared" si="0"/>
        <v>0</v>
      </c>
    </row>
    <row r="93" spans="3:5" ht="15.75" customHeight="1">
      <c r="C93" s="142"/>
      <c r="E93" s="142">
        <f t="shared" si="0"/>
        <v>0</v>
      </c>
    </row>
    <row r="94" spans="3:5" ht="15.75" customHeight="1">
      <c r="C94" s="142"/>
      <c r="E94" s="142">
        <f t="shared" si="0"/>
        <v>0</v>
      </c>
    </row>
    <row r="95" spans="3:5" ht="15.75" customHeight="1">
      <c r="C95" s="142"/>
      <c r="E95" s="142">
        <f t="shared" si="0"/>
        <v>0</v>
      </c>
    </row>
    <row r="96" spans="3:5" ht="15.75" customHeight="1">
      <c r="C96" s="142"/>
      <c r="E96" s="142">
        <f t="shared" si="0"/>
        <v>0</v>
      </c>
    </row>
    <row r="97" spans="3:5" ht="15.75" customHeight="1">
      <c r="C97" s="142"/>
      <c r="E97" s="142">
        <f t="shared" si="0"/>
        <v>0</v>
      </c>
    </row>
    <row r="98" spans="3:5" ht="15.75" customHeight="1">
      <c r="C98" s="142"/>
      <c r="E98" s="142">
        <f t="shared" si="0"/>
        <v>0</v>
      </c>
    </row>
    <row r="99" spans="3:5" ht="15.75" customHeight="1">
      <c r="C99" s="142"/>
      <c r="E99" s="142">
        <f t="shared" si="0"/>
        <v>0</v>
      </c>
    </row>
    <row r="100" spans="3:5" ht="15.75" customHeight="1">
      <c r="C100" s="142"/>
      <c r="E100" s="142">
        <f t="shared" si="0"/>
        <v>0</v>
      </c>
    </row>
    <row r="101" spans="3:5" ht="15.75" customHeight="1">
      <c r="C101" s="142"/>
      <c r="E101" s="142">
        <f t="shared" si="0"/>
        <v>0</v>
      </c>
    </row>
    <row r="102" spans="3:5" ht="15.75" customHeight="1">
      <c r="C102" s="142"/>
      <c r="E102" s="142">
        <f t="shared" si="0"/>
        <v>0</v>
      </c>
    </row>
    <row r="103" spans="3:5" ht="15.75" customHeight="1">
      <c r="C103" s="142"/>
      <c r="E103" s="142">
        <f t="shared" si="0"/>
        <v>0</v>
      </c>
    </row>
    <row r="104" spans="3:5" ht="15.75" customHeight="1">
      <c r="C104" s="142"/>
      <c r="E104" s="142">
        <f t="shared" si="0"/>
        <v>0</v>
      </c>
    </row>
    <row r="105" spans="3:5" ht="15.75" customHeight="1">
      <c r="C105" s="142"/>
      <c r="E105" s="142">
        <f t="shared" si="0"/>
        <v>0</v>
      </c>
    </row>
    <row r="106" spans="3:5" ht="15.75" customHeight="1">
      <c r="C106" s="142"/>
      <c r="E106" s="142">
        <f t="shared" si="0"/>
        <v>0</v>
      </c>
    </row>
    <row r="107" spans="3:5" ht="15.75" customHeight="1">
      <c r="C107" s="142"/>
      <c r="E107" s="142">
        <f t="shared" si="0"/>
        <v>0</v>
      </c>
    </row>
    <row r="108" spans="3:5" ht="15.75" customHeight="1">
      <c r="C108" s="142"/>
      <c r="E108" s="142">
        <f t="shared" si="0"/>
        <v>0</v>
      </c>
    </row>
    <row r="109" spans="3:5" ht="15.75" customHeight="1">
      <c r="C109" s="142"/>
      <c r="E109" s="142">
        <f t="shared" si="0"/>
        <v>0</v>
      </c>
    </row>
    <row r="110" spans="3:5" ht="15.75" customHeight="1">
      <c r="C110" s="142"/>
      <c r="E110" s="142">
        <f t="shared" si="0"/>
        <v>0</v>
      </c>
    </row>
    <row r="111" spans="3:5" ht="15.75" customHeight="1">
      <c r="C111" s="142"/>
      <c r="E111" s="142">
        <f t="shared" si="0"/>
        <v>0</v>
      </c>
    </row>
    <row r="112" spans="3:5" ht="15.75" customHeight="1">
      <c r="C112" s="142"/>
      <c r="E112" s="142">
        <f t="shared" si="0"/>
        <v>0</v>
      </c>
    </row>
    <row r="113" spans="3:5" ht="15.75" customHeight="1">
      <c r="C113" s="142"/>
      <c r="E113" s="142">
        <f t="shared" si="0"/>
        <v>0</v>
      </c>
    </row>
    <row r="114" spans="3:5" ht="15.75" customHeight="1">
      <c r="C114" s="142"/>
      <c r="E114" s="142">
        <f t="shared" si="0"/>
        <v>0</v>
      </c>
    </row>
    <row r="115" spans="3:5" ht="15.75" customHeight="1">
      <c r="C115" s="142"/>
      <c r="E115" s="142">
        <f t="shared" si="0"/>
        <v>0</v>
      </c>
    </row>
    <row r="116" spans="3:5" ht="15.75" customHeight="1">
      <c r="C116" s="142"/>
      <c r="E116" s="142">
        <f t="shared" si="0"/>
        <v>0</v>
      </c>
    </row>
    <row r="117" spans="3:5" ht="15.75" customHeight="1">
      <c r="C117" s="142"/>
      <c r="E117" s="142">
        <f t="shared" si="0"/>
        <v>0</v>
      </c>
    </row>
    <row r="118" spans="3:5" ht="15.75" customHeight="1">
      <c r="C118" s="142"/>
      <c r="E118" s="142">
        <f t="shared" si="0"/>
        <v>0</v>
      </c>
    </row>
    <row r="119" spans="3:5" ht="15.75" customHeight="1">
      <c r="C119" s="142"/>
      <c r="E119" s="142">
        <f t="shared" si="0"/>
        <v>0</v>
      </c>
    </row>
    <row r="120" spans="3:5" ht="15.75" customHeight="1">
      <c r="C120" s="142"/>
      <c r="E120" s="142">
        <f t="shared" si="0"/>
        <v>0</v>
      </c>
    </row>
    <row r="121" spans="3:5" ht="15.75" customHeight="1">
      <c r="C121" s="142"/>
      <c r="E121" s="142">
        <f t="shared" si="0"/>
        <v>0</v>
      </c>
    </row>
    <row r="122" spans="3:5" ht="15.75" customHeight="1">
      <c r="C122" s="142"/>
      <c r="E122" s="142">
        <f t="shared" si="0"/>
        <v>0</v>
      </c>
    </row>
    <row r="123" spans="3:5" ht="15.75" customHeight="1">
      <c r="C123" s="142"/>
      <c r="E123" s="142">
        <f t="shared" si="0"/>
        <v>0</v>
      </c>
    </row>
    <row r="124" spans="3:5" ht="15.75" customHeight="1">
      <c r="C124" s="142"/>
      <c r="E124" s="142">
        <f t="shared" si="0"/>
        <v>0</v>
      </c>
    </row>
    <row r="125" spans="3:5" ht="15.75" customHeight="1">
      <c r="C125" s="142"/>
      <c r="E125" s="142">
        <f t="shared" si="0"/>
        <v>0</v>
      </c>
    </row>
    <row r="126" spans="3:5" ht="15.75" customHeight="1">
      <c r="C126" s="142"/>
      <c r="E126" s="142">
        <f t="shared" si="0"/>
        <v>0</v>
      </c>
    </row>
    <row r="127" spans="3:5" ht="15.75" customHeight="1">
      <c r="C127" s="142"/>
      <c r="E127" s="142">
        <f t="shared" si="0"/>
        <v>0</v>
      </c>
    </row>
    <row r="128" spans="3:5" ht="15.75" customHeight="1">
      <c r="C128" s="142"/>
      <c r="E128" s="142">
        <f t="shared" si="0"/>
        <v>0</v>
      </c>
    </row>
    <row r="129" spans="3:5" ht="15.75" customHeight="1">
      <c r="C129" s="142"/>
      <c r="E129" s="142">
        <f t="shared" si="0"/>
        <v>0</v>
      </c>
    </row>
    <row r="130" spans="3:5" ht="15.75" customHeight="1">
      <c r="C130" s="142"/>
      <c r="E130" s="142">
        <f t="shared" si="0"/>
        <v>0</v>
      </c>
    </row>
    <row r="131" spans="3:5" ht="15.75" customHeight="1">
      <c r="C131" s="142"/>
      <c r="E131" s="142">
        <f t="shared" si="0"/>
        <v>0</v>
      </c>
    </row>
    <row r="132" spans="3:5" ht="15.75" customHeight="1">
      <c r="C132" s="142"/>
      <c r="E132" s="142">
        <f t="shared" si="0"/>
        <v>0</v>
      </c>
    </row>
    <row r="133" spans="3:5" ht="15.75" customHeight="1">
      <c r="C133" s="142"/>
      <c r="E133" s="142">
        <f t="shared" si="0"/>
        <v>0</v>
      </c>
    </row>
    <row r="134" spans="3:5" ht="15.75" customHeight="1">
      <c r="C134" s="142"/>
      <c r="E134" s="142">
        <f t="shared" si="0"/>
        <v>0</v>
      </c>
    </row>
    <row r="135" spans="3:5" ht="15.75" customHeight="1">
      <c r="C135" s="142"/>
      <c r="E135" s="142">
        <f t="shared" si="0"/>
        <v>0</v>
      </c>
    </row>
    <row r="136" spans="3:5" ht="15.75" customHeight="1">
      <c r="C136" s="142"/>
      <c r="E136" s="142">
        <f t="shared" si="0"/>
        <v>0</v>
      </c>
    </row>
    <row r="137" spans="3:5" ht="15.75" customHeight="1">
      <c r="C137" s="142"/>
      <c r="E137" s="142">
        <f t="shared" si="0"/>
        <v>0</v>
      </c>
    </row>
    <row r="138" spans="3:5" ht="15.75" customHeight="1">
      <c r="C138" s="142"/>
      <c r="E138" s="142">
        <f t="shared" si="0"/>
        <v>0</v>
      </c>
    </row>
    <row r="139" spans="3:5" ht="15.75" customHeight="1">
      <c r="C139" s="142"/>
      <c r="E139" s="142">
        <f t="shared" si="0"/>
        <v>0</v>
      </c>
    </row>
    <row r="140" spans="3:5" ht="15.75" customHeight="1">
      <c r="C140" s="142"/>
      <c r="E140" s="142">
        <f t="shared" si="0"/>
        <v>0</v>
      </c>
    </row>
    <row r="141" spans="3:5" ht="15.75" customHeight="1">
      <c r="C141" s="142"/>
      <c r="E141" s="142">
        <f t="shared" si="0"/>
        <v>0</v>
      </c>
    </row>
    <row r="142" spans="3:5" ht="15.75" customHeight="1">
      <c r="C142" s="142"/>
      <c r="E142" s="142">
        <f t="shared" si="0"/>
        <v>0</v>
      </c>
    </row>
    <row r="143" spans="3:5" ht="15.75" customHeight="1">
      <c r="C143" s="142"/>
      <c r="E143" s="142">
        <f t="shared" si="0"/>
        <v>0</v>
      </c>
    </row>
    <row r="144" spans="3:5" ht="15.75" customHeight="1">
      <c r="C144" s="142"/>
      <c r="E144" s="142">
        <f t="shared" si="0"/>
        <v>0</v>
      </c>
    </row>
    <row r="145" spans="3:5" ht="15.75" customHeight="1">
      <c r="C145" s="142"/>
      <c r="E145" s="142">
        <f t="shared" si="0"/>
        <v>0</v>
      </c>
    </row>
    <row r="146" spans="3:5" ht="15.75" customHeight="1">
      <c r="C146" s="142"/>
      <c r="E146" s="142">
        <f t="shared" si="0"/>
        <v>0</v>
      </c>
    </row>
    <row r="147" spans="3:5" ht="15.75" customHeight="1">
      <c r="C147" s="142"/>
      <c r="E147" s="142">
        <f t="shared" si="0"/>
        <v>0</v>
      </c>
    </row>
    <row r="148" spans="3:5" ht="15.75" customHeight="1">
      <c r="C148" s="142"/>
      <c r="E148" s="142">
        <f t="shared" si="0"/>
        <v>0</v>
      </c>
    </row>
    <row r="149" spans="3:5" ht="15.75" customHeight="1">
      <c r="C149" s="142"/>
      <c r="E149" s="142">
        <f t="shared" si="0"/>
        <v>0</v>
      </c>
    </row>
    <row r="150" spans="3:5" ht="15.75" customHeight="1">
      <c r="C150" s="142"/>
      <c r="E150" s="142">
        <f t="shared" si="0"/>
        <v>0</v>
      </c>
    </row>
    <row r="151" spans="3:5" ht="15.75" customHeight="1">
      <c r="C151" s="142"/>
      <c r="E151" s="142">
        <f t="shared" si="0"/>
        <v>0</v>
      </c>
    </row>
    <row r="152" spans="3:5" ht="15.75" customHeight="1">
      <c r="C152" s="142"/>
      <c r="E152" s="142">
        <f t="shared" si="0"/>
        <v>0</v>
      </c>
    </row>
    <row r="153" spans="3:5" ht="15.75" customHeight="1">
      <c r="C153" s="142"/>
      <c r="E153" s="142">
        <f t="shared" si="0"/>
        <v>0</v>
      </c>
    </row>
    <row r="154" spans="3:5" ht="15.75" customHeight="1">
      <c r="C154" s="142"/>
      <c r="E154" s="142">
        <f t="shared" si="0"/>
        <v>0</v>
      </c>
    </row>
    <row r="155" spans="3:5" ht="15.75" customHeight="1">
      <c r="C155" s="142"/>
      <c r="E155" s="142">
        <f t="shared" si="0"/>
        <v>0</v>
      </c>
    </row>
    <row r="156" spans="3:5" ht="15.75" customHeight="1">
      <c r="C156" s="142"/>
      <c r="E156" s="142">
        <f t="shared" si="0"/>
        <v>0</v>
      </c>
    </row>
    <row r="157" spans="3:5" ht="15.75" customHeight="1">
      <c r="C157" s="142"/>
      <c r="E157" s="142">
        <f t="shared" si="0"/>
        <v>0</v>
      </c>
    </row>
    <row r="158" spans="3:5" ht="15.75" customHeight="1">
      <c r="C158" s="142"/>
      <c r="E158" s="142">
        <f t="shared" si="0"/>
        <v>0</v>
      </c>
    </row>
    <row r="159" spans="3:5" ht="15.75" customHeight="1">
      <c r="C159" s="142"/>
      <c r="E159" s="142">
        <f t="shared" si="0"/>
        <v>0</v>
      </c>
    </row>
    <row r="160" spans="3:5" ht="15.75" customHeight="1">
      <c r="C160" s="142"/>
      <c r="E160" s="142">
        <f t="shared" si="0"/>
        <v>0</v>
      </c>
    </row>
    <row r="161" spans="3:5" ht="15.75" customHeight="1">
      <c r="C161" s="142"/>
      <c r="E161" s="142">
        <f t="shared" si="0"/>
        <v>0</v>
      </c>
    </row>
    <row r="162" spans="3:5" ht="15.75" customHeight="1">
      <c r="C162" s="142"/>
      <c r="E162" s="142">
        <f t="shared" si="0"/>
        <v>0</v>
      </c>
    </row>
    <row r="163" spans="3:5" ht="15.75" customHeight="1">
      <c r="C163" s="142"/>
      <c r="E163" s="142">
        <f t="shared" si="0"/>
        <v>0</v>
      </c>
    </row>
    <row r="164" spans="3:5" ht="15.75" customHeight="1">
      <c r="C164" s="142"/>
      <c r="E164" s="142">
        <f t="shared" si="0"/>
        <v>0</v>
      </c>
    </row>
    <row r="165" spans="3:5" ht="15.75" customHeight="1">
      <c r="C165" s="142"/>
      <c r="E165" s="142">
        <f t="shared" si="0"/>
        <v>0</v>
      </c>
    </row>
    <row r="166" spans="3:5" ht="15.75" customHeight="1">
      <c r="C166" s="142"/>
      <c r="E166" s="142">
        <f t="shared" si="0"/>
        <v>0</v>
      </c>
    </row>
    <row r="167" spans="3:5" ht="15.75" customHeight="1">
      <c r="C167" s="142"/>
      <c r="E167" s="142">
        <f t="shared" si="0"/>
        <v>0</v>
      </c>
    </row>
    <row r="168" spans="3:5" ht="15.75" customHeight="1">
      <c r="C168" s="142"/>
      <c r="E168" s="142">
        <f t="shared" si="0"/>
        <v>0</v>
      </c>
    </row>
    <row r="169" spans="3:5" ht="15.75" customHeight="1">
      <c r="C169" s="142"/>
      <c r="E169" s="142">
        <f t="shared" si="0"/>
        <v>0</v>
      </c>
    </row>
    <row r="170" spans="3:5" ht="15.75" customHeight="1">
      <c r="C170" s="142"/>
      <c r="E170" s="142">
        <f t="shared" si="0"/>
        <v>0</v>
      </c>
    </row>
    <row r="171" spans="3:5" ht="15.75" customHeight="1">
      <c r="C171" s="142"/>
      <c r="E171" s="142">
        <f t="shared" si="0"/>
        <v>0</v>
      </c>
    </row>
    <row r="172" spans="3:5" ht="15.75" customHeight="1">
      <c r="C172" s="142"/>
      <c r="E172" s="142">
        <f t="shared" si="0"/>
        <v>0</v>
      </c>
    </row>
    <row r="173" spans="3:5" ht="15.75" customHeight="1">
      <c r="C173" s="142"/>
      <c r="E173" s="142">
        <f t="shared" si="0"/>
        <v>0</v>
      </c>
    </row>
    <row r="174" spans="3:5" ht="15.75" customHeight="1">
      <c r="C174" s="142"/>
      <c r="E174" s="142">
        <f t="shared" si="0"/>
        <v>0</v>
      </c>
    </row>
    <row r="175" spans="3:5" ht="15.75" customHeight="1">
      <c r="C175" s="142"/>
      <c r="E175" s="142">
        <f t="shared" si="0"/>
        <v>0</v>
      </c>
    </row>
    <row r="176" spans="3:5" ht="15.75" customHeight="1">
      <c r="C176" s="142"/>
      <c r="E176" s="142">
        <f t="shared" si="0"/>
        <v>0</v>
      </c>
    </row>
    <row r="177" spans="3:5" ht="15.75" customHeight="1">
      <c r="C177" s="142"/>
      <c r="E177" s="142">
        <f t="shared" si="0"/>
        <v>0</v>
      </c>
    </row>
    <row r="178" spans="3:5" ht="15.75" customHeight="1">
      <c r="C178" s="142"/>
      <c r="E178" s="142">
        <f t="shared" si="0"/>
        <v>0</v>
      </c>
    </row>
    <row r="179" spans="3:5" ht="15.75" customHeight="1">
      <c r="C179" s="142"/>
      <c r="E179" s="142">
        <f t="shared" si="0"/>
        <v>0</v>
      </c>
    </row>
    <row r="180" spans="3:5" ht="15.75" customHeight="1">
      <c r="C180" s="142"/>
      <c r="E180" s="142">
        <f t="shared" si="0"/>
        <v>0</v>
      </c>
    </row>
    <row r="181" spans="3:5" ht="15.75" customHeight="1">
      <c r="C181" s="142"/>
      <c r="E181" s="142">
        <f t="shared" si="0"/>
        <v>0</v>
      </c>
    </row>
    <row r="182" spans="3:5" ht="15.75" customHeight="1">
      <c r="C182" s="142"/>
      <c r="E182" s="142">
        <f t="shared" si="0"/>
        <v>0</v>
      </c>
    </row>
    <row r="183" spans="3:5" ht="15.75" customHeight="1">
      <c r="C183" s="142"/>
      <c r="E183" s="142">
        <f t="shared" si="0"/>
        <v>0</v>
      </c>
    </row>
    <row r="184" spans="3:5" ht="15.75" customHeight="1">
      <c r="C184" s="142"/>
      <c r="E184" s="142">
        <f t="shared" si="0"/>
        <v>0</v>
      </c>
    </row>
    <row r="185" spans="3:5" ht="15.75" customHeight="1">
      <c r="C185" s="142"/>
      <c r="E185" s="142">
        <f t="shared" si="0"/>
        <v>0</v>
      </c>
    </row>
    <row r="186" spans="3:5" ht="15.75" customHeight="1">
      <c r="C186" s="142"/>
      <c r="E186" s="142">
        <f t="shared" si="0"/>
        <v>0</v>
      </c>
    </row>
    <row r="187" spans="3:5" ht="15.75" customHeight="1">
      <c r="C187" s="142"/>
      <c r="E187" s="142">
        <f t="shared" si="0"/>
        <v>0</v>
      </c>
    </row>
    <row r="188" spans="3:5" ht="15.75" customHeight="1">
      <c r="C188" s="142"/>
      <c r="E188" s="142">
        <f t="shared" si="0"/>
        <v>0</v>
      </c>
    </row>
    <row r="189" spans="3:5" ht="15.75" customHeight="1">
      <c r="C189" s="142"/>
      <c r="E189" s="142">
        <f t="shared" si="0"/>
        <v>0</v>
      </c>
    </row>
    <row r="190" spans="3:5" ht="15.75" customHeight="1">
      <c r="C190" s="142"/>
      <c r="E190" s="142">
        <f t="shared" si="0"/>
        <v>0</v>
      </c>
    </row>
    <row r="191" spans="3:5" ht="15.75" customHeight="1">
      <c r="C191" s="142"/>
      <c r="E191" s="142">
        <f t="shared" si="0"/>
        <v>0</v>
      </c>
    </row>
    <row r="192" spans="3:5" ht="15.75" customHeight="1">
      <c r="C192" s="142"/>
      <c r="E192" s="142">
        <f t="shared" si="0"/>
        <v>0</v>
      </c>
    </row>
    <row r="193" spans="3:5" ht="15.75" customHeight="1">
      <c r="C193" s="142"/>
      <c r="E193" s="142">
        <f t="shared" si="0"/>
        <v>0</v>
      </c>
    </row>
    <row r="194" spans="3:5" ht="15.75" customHeight="1">
      <c r="C194" s="142"/>
      <c r="E194" s="142">
        <f t="shared" si="0"/>
        <v>0</v>
      </c>
    </row>
    <row r="195" spans="3:5" ht="15.75" customHeight="1">
      <c r="C195" s="142"/>
      <c r="E195" s="142">
        <f t="shared" si="0"/>
        <v>0</v>
      </c>
    </row>
    <row r="196" spans="3:5" ht="15.75" customHeight="1">
      <c r="C196" s="142"/>
      <c r="E196" s="142">
        <f t="shared" si="0"/>
        <v>0</v>
      </c>
    </row>
    <row r="197" spans="3:5" ht="15.75" customHeight="1">
      <c r="C197" s="142"/>
      <c r="E197" s="142">
        <f t="shared" si="0"/>
        <v>0</v>
      </c>
    </row>
    <row r="198" spans="3:5" ht="15.75" customHeight="1">
      <c r="C198" s="142"/>
      <c r="E198" s="142">
        <f t="shared" si="0"/>
        <v>0</v>
      </c>
    </row>
    <row r="199" spans="3:5" ht="15.75" customHeight="1">
      <c r="C199" s="142"/>
      <c r="E199" s="142">
        <f t="shared" si="0"/>
        <v>0</v>
      </c>
    </row>
    <row r="200" spans="3:5" ht="15.75" customHeight="1">
      <c r="C200" s="142"/>
      <c r="E200" s="142">
        <f t="shared" si="0"/>
        <v>0</v>
      </c>
    </row>
    <row r="201" spans="3:5" ht="15.75" customHeight="1">
      <c r="C201" s="142"/>
      <c r="E201" s="142">
        <f t="shared" si="0"/>
        <v>0</v>
      </c>
    </row>
    <row r="202" spans="3:5" ht="15.75" customHeight="1">
      <c r="C202" s="142"/>
      <c r="E202" s="142">
        <f t="shared" si="0"/>
        <v>0</v>
      </c>
    </row>
    <row r="203" spans="3:5" ht="15.75" customHeight="1">
      <c r="C203" s="142"/>
      <c r="E203" s="142">
        <f t="shared" si="0"/>
        <v>0</v>
      </c>
    </row>
    <row r="204" spans="3:5" ht="15.75" customHeight="1">
      <c r="C204" s="142"/>
      <c r="E204" s="142">
        <f t="shared" si="0"/>
        <v>0</v>
      </c>
    </row>
    <row r="205" spans="3:5" ht="15.75" customHeight="1">
      <c r="C205" s="142"/>
      <c r="E205" s="142">
        <f t="shared" si="0"/>
        <v>0</v>
      </c>
    </row>
    <row r="206" spans="3:5" ht="15.75" customHeight="1">
      <c r="C206" s="142"/>
      <c r="E206" s="142">
        <f t="shared" si="0"/>
        <v>0</v>
      </c>
    </row>
    <row r="207" spans="3:5" ht="15.75" customHeight="1">
      <c r="C207" s="142"/>
      <c r="E207" s="142">
        <f t="shared" si="0"/>
        <v>0</v>
      </c>
    </row>
    <row r="208" spans="3:5" ht="15.75" customHeight="1">
      <c r="C208" s="142"/>
      <c r="E208" s="142">
        <f t="shared" si="0"/>
        <v>0</v>
      </c>
    </row>
    <row r="209" spans="3:5" ht="15.75" customHeight="1">
      <c r="C209" s="142"/>
      <c r="E209" s="142">
        <f t="shared" si="0"/>
        <v>0</v>
      </c>
    </row>
    <row r="210" spans="3:5" ht="15.75" customHeight="1">
      <c r="C210" s="142"/>
      <c r="E210" s="142">
        <f t="shared" si="0"/>
        <v>0</v>
      </c>
    </row>
    <row r="211" spans="3:5" ht="15.75" customHeight="1">
      <c r="C211" s="142"/>
      <c r="E211" s="142">
        <f t="shared" si="0"/>
        <v>0</v>
      </c>
    </row>
    <row r="212" spans="3:5" ht="15.75" customHeight="1">
      <c r="C212" s="142"/>
      <c r="E212" s="142">
        <f t="shared" si="0"/>
        <v>0</v>
      </c>
    </row>
    <row r="213" spans="3:5" ht="15.75" customHeight="1">
      <c r="C213" s="142"/>
      <c r="E213" s="142">
        <f t="shared" si="0"/>
        <v>0</v>
      </c>
    </row>
    <row r="214" spans="3:5" ht="15.75" customHeight="1">
      <c r="C214" s="142"/>
      <c r="E214" s="142">
        <f t="shared" si="0"/>
        <v>0</v>
      </c>
    </row>
    <row r="215" spans="3:5" ht="15.75" customHeight="1">
      <c r="C215" s="142"/>
      <c r="E215" s="142">
        <f t="shared" si="0"/>
        <v>0</v>
      </c>
    </row>
    <row r="216" spans="3:5" ht="15.75" customHeight="1">
      <c r="C216" s="142"/>
      <c r="E216" s="142">
        <f t="shared" si="0"/>
        <v>0</v>
      </c>
    </row>
    <row r="217" spans="3:5" ht="15.75" customHeight="1">
      <c r="C217" s="142"/>
      <c r="E217" s="142">
        <f t="shared" si="0"/>
        <v>0</v>
      </c>
    </row>
    <row r="218" spans="3:5" ht="15.75" customHeight="1">
      <c r="C218" s="142"/>
      <c r="E218" s="142">
        <f t="shared" si="0"/>
        <v>0</v>
      </c>
    </row>
    <row r="219" spans="3:5" ht="15.75" customHeight="1">
      <c r="C219" s="142"/>
      <c r="E219" s="142">
        <f t="shared" si="0"/>
        <v>0</v>
      </c>
    </row>
    <row r="220" spans="3:5" ht="15.75" customHeight="1">
      <c r="C220" s="142"/>
      <c r="E220" s="142">
        <f t="shared" si="0"/>
        <v>0</v>
      </c>
    </row>
    <row r="221" spans="3:5" ht="15.75" customHeight="1">
      <c r="C221" s="142"/>
      <c r="E221" s="142">
        <f t="shared" si="0"/>
        <v>0</v>
      </c>
    </row>
    <row r="222" spans="3:5" ht="15.75" customHeight="1">
      <c r="C222" s="142"/>
      <c r="E222" s="142">
        <f t="shared" si="0"/>
        <v>0</v>
      </c>
    </row>
    <row r="223" spans="3:5" ht="15.75" customHeight="1">
      <c r="C223" s="142"/>
      <c r="E223" s="142">
        <f t="shared" si="0"/>
        <v>0</v>
      </c>
    </row>
    <row r="224" spans="3:5" ht="15.75" customHeight="1">
      <c r="C224" s="142"/>
      <c r="E224" s="142">
        <f t="shared" si="0"/>
        <v>0</v>
      </c>
    </row>
    <row r="225" spans="3:5" ht="15.75" customHeight="1">
      <c r="C225" s="142"/>
      <c r="E225" s="142">
        <f t="shared" si="0"/>
        <v>0</v>
      </c>
    </row>
    <row r="226" spans="3:5" ht="15.75" customHeight="1">
      <c r="C226" s="142"/>
      <c r="E226" s="142">
        <f t="shared" si="0"/>
        <v>0</v>
      </c>
    </row>
    <row r="227" spans="3:5" ht="15.75" customHeight="1">
      <c r="C227" s="142"/>
      <c r="E227" s="142">
        <f t="shared" si="0"/>
        <v>0</v>
      </c>
    </row>
    <row r="228" spans="3:5" ht="15.75" customHeight="1">
      <c r="C228" s="142"/>
      <c r="E228" s="142">
        <f t="shared" si="0"/>
        <v>0</v>
      </c>
    </row>
    <row r="229" spans="3:5" ht="15.75" customHeight="1">
      <c r="C229" s="142"/>
      <c r="E229" s="142">
        <f t="shared" si="0"/>
        <v>0</v>
      </c>
    </row>
    <row r="230" spans="3:5" ht="15.75" customHeight="1">
      <c r="C230" s="142"/>
      <c r="E230" s="142">
        <f t="shared" si="0"/>
        <v>0</v>
      </c>
    </row>
    <row r="231" spans="3:5" ht="15.75" customHeight="1">
      <c r="C231" s="142"/>
      <c r="E231" s="142">
        <f t="shared" si="0"/>
        <v>0</v>
      </c>
    </row>
    <row r="232" spans="3:5" ht="15.75" customHeight="1">
      <c r="C232" s="142"/>
      <c r="E232" s="142">
        <f t="shared" si="0"/>
        <v>0</v>
      </c>
    </row>
    <row r="233" spans="3:5" ht="15.75" customHeight="1">
      <c r="C233" s="142"/>
      <c r="E233" s="142">
        <f t="shared" si="0"/>
        <v>0</v>
      </c>
    </row>
    <row r="234" spans="3:5" ht="15.75" customHeight="1">
      <c r="C234" s="142"/>
      <c r="E234" s="142">
        <f t="shared" si="0"/>
        <v>0</v>
      </c>
    </row>
    <row r="235" spans="3:5" ht="15.75" customHeight="1">
      <c r="C235" s="142"/>
      <c r="E235" s="142">
        <f t="shared" si="0"/>
        <v>0</v>
      </c>
    </row>
    <row r="236" spans="3:5" ht="15.75" customHeight="1">
      <c r="C236" s="142"/>
      <c r="E236" s="142">
        <f t="shared" si="0"/>
        <v>0</v>
      </c>
    </row>
    <row r="237" spans="3:5" ht="15.75" customHeight="1">
      <c r="C237" s="142"/>
      <c r="E237" s="142">
        <f t="shared" si="0"/>
        <v>0</v>
      </c>
    </row>
    <row r="238" spans="3:5" ht="15.75" customHeight="1">
      <c r="C238" s="142"/>
      <c r="E238" s="142">
        <f t="shared" si="0"/>
        <v>0</v>
      </c>
    </row>
    <row r="239" spans="3:5" ht="15.75" customHeight="1">
      <c r="C239" s="142"/>
      <c r="E239" s="142">
        <f t="shared" si="0"/>
        <v>0</v>
      </c>
    </row>
    <row r="240" spans="3:5" ht="15.75" customHeight="1">
      <c r="C240" s="142"/>
      <c r="E240" s="142">
        <f t="shared" si="0"/>
        <v>0</v>
      </c>
    </row>
    <row r="241" spans="3:5" ht="15.75" customHeight="1">
      <c r="C241" s="142"/>
      <c r="E241" s="142">
        <f t="shared" si="0"/>
        <v>0</v>
      </c>
    </row>
    <row r="242" spans="3:5" ht="15.75" customHeight="1">
      <c r="C242" s="142"/>
      <c r="E242" s="142">
        <f t="shared" si="0"/>
        <v>0</v>
      </c>
    </row>
    <row r="243" spans="3:5" ht="15.75" customHeight="1">
      <c r="C243" s="142"/>
      <c r="E243" s="142">
        <f t="shared" si="0"/>
        <v>0</v>
      </c>
    </row>
    <row r="244" spans="3:5" ht="15.75" customHeight="1">
      <c r="C244" s="142"/>
      <c r="E244" s="142">
        <f t="shared" si="0"/>
        <v>0</v>
      </c>
    </row>
    <row r="245" spans="3:5" ht="15.75" customHeight="1">
      <c r="C245" s="142"/>
      <c r="E245" s="142">
        <f t="shared" si="0"/>
        <v>0</v>
      </c>
    </row>
    <row r="246" spans="3:5" ht="15.75" customHeight="1">
      <c r="C246" s="142"/>
      <c r="E246" s="142">
        <f t="shared" si="0"/>
        <v>0</v>
      </c>
    </row>
    <row r="247" spans="3:5" ht="15.75" customHeight="1">
      <c r="C247" s="142"/>
      <c r="E247" s="142">
        <f t="shared" si="0"/>
        <v>0</v>
      </c>
    </row>
    <row r="248" spans="3:5" ht="15.75" customHeight="1">
      <c r="C248" s="142"/>
      <c r="E248" s="142">
        <f t="shared" si="0"/>
        <v>0</v>
      </c>
    </row>
    <row r="249" spans="3:5" ht="15.75" customHeight="1">
      <c r="C249" s="142"/>
      <c r="E249" s="142">
        <f t="shared" si="0"/>
        <v>0</v>
      </c>
    </row>
    <row r="250" spans="3:5" ht="15.75" customHeight="1">
      <c r="C250" s="142"/>
      <c r="E250" s="142">
        <f t="shared" si="0"/>
        <v>0</v>
      </c>
    </row>
    <row r="251" spans="3:5" ht="15.75" customHeight="1">
      <c r="C251" s="142"/>
      <c r="E251" s="142">
        <f t="shared" si="0"/>
        <v>0</v>
      </c>
    </row>
    <row r="252" spans="3:5" ht="15.75" customHeight="1">
      <c r="C252" s="142"/>
      <c r="E252" s="142">
        <f t="shared" si="0"/>
        <v>0</v>
      </c>
    </row>
    <row r="253" spans="3:5" ht="15.75" customHeight="1">
      <c r="C253" s="142"/>
      <c r="E253" s="142">
        <f t="shared" si="0"/>
        <v>0</v>
      </c>
    </row>
    <row r="254" spans="3:5" ht="15.75" customHeight="1">
      <c r="C254" s="142"/>
      <c r="E254" s="142">
        <f t="shared" si="0"/>
        <v>0</v>
      </c>
    </row>
    <row r="255" spans="3:5" ht="15.75" customHeight="1">
      <c r="C255" s="142"/>
      <c r="E255" s="142">
        <f t="shared" si="0"/>
        <v>0</v>
      </c>
    </row>
    <row r="256" spans="3:5" ht="15.75" customHeight="1">
      <c r="C256" s="142"/>
      <c r="E256" s="142">
        <f t="shared" si="0"/>
        <v>0</v>
      </c>
    </row>
    <row r="257" spans="3:5" ht="15.75" customHeight="1">
      <c r="C257" s="142"/>
      <c r="E257" s="142">
        <f t="shared" si="0"/>
        <v>0</v>
      </c>
    </row>
    <row r="258" spans="3:5" ht="15.75" customHeight="1">
      <c r="C258" s="142"/>
      <c r="E258" s="142">
        <f t="shared" ref="E258:E512" si="1">C258*D258</f>
        <v>0</v>
      </c>
    </row>
    <row r="259" spans="3:5" ht="15.75" customHeight="1">
      <c r="C259" s="142"/>
      <c r="E259" s="142">
        <f t="shared" si="1"/>
        <v>0</v>
      </c>
    </row>
    <row r="260" spans="3:5" ht="15.75" customHeight="1">
      <c r="C260" s="142"/>
      <c r="E260" s="142">
        <f t="shared" si="1"/>
        <v>0</v>
      </c>
    </row>
    <row r="261" spans="3:5" ht="15.75" customHeight="1">
      <c r="C261" s="142"/>
      <c r="E261" s="142">
        <f t="shared" si="1"/>
        <v>0</v>
      </c>
    </row>
    <row r="262" spans="3:5" ht="15.75" customHeight="1">
      <c r="C262" s="142"/>
      <c r="E262" s="142">
        <f t="shared" si="1"/>
        <v>0</v>
      </c>
    </row>
    <row r="263" spans="3:5" ht="15.75" customHeight="1">
      <c r="C263" s="142"/>
      <c r="E263" s="142">
        <f t="shared" si="1"/>
        <v>0</v>
      </c>
    </row>
    <row r="264" spans="3:5" ht="15.75" customHeight="1">
      <c r="C264" s="142"/>
      <c r="E264" s="142">
        <f t="shared" si="1"/>
        <v>0</v>
      </c>
    </row>
    <row r="265" spans="3:5" ht="15.75" customHeight="1">
      <c r="C265" s="142"/>
      <c r="E265" s="142">
        <f t="shared" si="1"/>
        <v>0</v>
      </c>
    </row>
    <row r="266" spans="3:5" ht="15.75" customHeight="1">
      <c r="C266" s="142"/>
      <c r="E266" s="142">
        <f t="shared" si="1"/>
        <v>0</v>
      </c>
    </row>
    <row r="267" spans="3:5" ht="15.75" customHeight="1">
      <c r="C267" s="142"/>
      <c r="E267" s="142">
        <f t="shared" si="1"/>
        <v>0</v>
      </c>
    </row>
    <row r="268" spans="3:5" ht="15.75" customHeight="1">
      <c r="C268" s="142"/>
      <c r="E268" s="142">
        <f t="shared" si="1"/>
        <v>0</v>
      </c>
    </row>
    <row r="269" spans="3:5" ht="15.75" customHeight="1">
      <c r="C269" s="142"/>
      <c r="E269" s="142">
        <f t="shared" si="1"/>
        <v>0</v>
      </c>
    </row>
    <row r="270" spans="3:5" ht="15.75" customHeight="1">
      <c r="C270" s="142"/>
      <c r="E270" s="142">
        <f t="shared" si="1"/>
        <v>0</v>
      </c>
    </row>
    <row r="271" spans="3:5" ht="15.75" customHeight="1">
      <c r="C271" s="142"/>
      <c r="E271" s="142">
        <f t="shared" si="1"/>
        <v>0</v>
      </c>
    </row>
    <row r="272" spans="3:5" ht="15.75" customHeight="1">
      <c r="C272" s="142"/>
      <c r="E272" s="142">
        <f t="shared" si="1"/>
        <v>0</v>
      </c>
    </row>
    <row r="273" spans="3:5" ht="15.75" customHeight="1">
      <c r="C273" s="142"/>
      <c r="E273" s="142">
        <f t="shared" si="1"/>
        <v>0</v>
      </c>
    </row>
    <row r="274" spans="3:5" ht="15.75" customHeight="1">
      <c r="C274" s="142"/>
      <c r="E274" s="142">
        <f t="shared" si="1"/>
        <v>0</v>
      </c>
    </row>
    <row r="275" spans="3:5" ht="15.75" customHeight="1">
      <c r="C275" s="142"/>
      <c r="E275" s="142">
        <f t="shared" si="1"/>
        <v>0</v>
      </c>
    </row>
    <row r="276" spans="3:5" ht="15.75" customHeight="1">
      <c r="C276" s="142"/>
      <c r="E276" s="142">
        <f t="shared" si="1"/>
        <v>0</v>
      </c>
    </row>
    <row r="277" spans="3:5" ht="15.75" customHeight="1">
      <c r="C277" s="142"/>
      <c r="E277" s="142">
        <f t="shared" si="1"/>
        <v>0</v>
      </c>
    </row>
    <row r="278" spans="3:5" ht="15.75" customHeight="1">
      <c r="C278" s="142"/>
      <c r="E278" s="142">
        <f t="shared" si="1"/>
        <v>0</v>
      </c>
    </row>
    <row r="279" spans="3:5" ht="15.75" customHeight="1">
      <c r="C279" s="142"/>
      <c r="E279" s="142">
        <f t="shared" si="1"/>
        <v>0</v>
      </c>
    </row>
    <row r="280" spans="3:5" ht="15.75" customHeight="1">
      <c r="C280" s="142"/>
      <c r="E280" s="142">
        <f t="shared" si="1"/>
        <v>0</v>
      </c>
    </row>
    <row r="281" spans="3:5" ht="15.75" customHeight="1">
      <c r="C281" s="142"/>
      <c r="E281" s="142">
        <f t="shared" si="1"/>
        <v>0</v>
      </c>
    </row>
    <row r="282" spans="3:5" ht="15.75" customHeight="1">
      <c r="C282" s="142"/>
      <c r="E282" s="142">
        <f t="shared" si="1"/>
        <v>0</v>
      </c>
    </row>
    <row r="283" spans="3:5" ht="15.75" customHeight="1">
      <c r="C283" s="142"/>
      <c r="E283" s="142">
        <f t="shared" si="1"/>
        <v>0</v>
      </c>
    </row>
    <row r="284" spans="3:5" ht="15.75" customHeight="1">
      <c r="C284" s="142"/>
      <c r="E284" s="142">
        <f t="shared" si="1"/>
        <v>0</v>
      </c>
    </row>
    <row r="285" spans="3:5" ht="15.75" customHeight="1">
      <c r="C285" s="142"/>
      <c r="E285" s="142">
        <f t="shared" si="1"/>
        <v>0</v>
      </c>
    </row>
    <row r="286" spans="3:5" ht="15.75" customHeight="1">
      <c r="C286" s="142"/>
      <c r="E286" s="142">
        <f t="shared" si="1"/>
        <v>0</v>
      </c>
    </row>
    <row r="287" spans="3:5" ht="15.75" customHeight="1">
      <c r="C287" s="142"/>
      <c r="E287" s="142">
        <f t="shared" si="1"/>
        <v>0</v>
      </c>
    </row>
    <row r="288" spans="3:5" ht="15.75" customHeight="1">
      <c r="C288" s="142"/>
      <c r="E288" s="142">
        <f t="shared" si="1"/>
        <v>0</v>
      </c>
    </row>
    <row r="289" spans="3:5" ht="15.75" customHeight="1">
      <c r="C289" s="142"/>
      <c r="E289" s="142">
        <f t="shared" si="1"/>
        <v>0</v>
      </c>
    </row>
    <row r="290" spans="3:5" ht="15.75" customHeight="1">
      <c r="C290" s="142"/>
      <c r="E290" s="142">
        <f t="shared" si="1"/>
        <v>0</v>
      </c>
    </row>
    <row r="291" spans="3:5" ht="15.75" customHeight="1">
      <c r="C291" s="142"/>
      <c r="E291" s="142">
        <f t="shared" si="1"/>
        <v>0</v>
      </c>
    </row>
    <row r="292" spans="3:5" ht="15.75" customHeight="1">
      <c r="C292" s="142"/>
      <c r="E292" s="142">
        <f t="shared" si="1"/>
        <v>0</v>
      </c>
    </row>
    <row r="293" spans="3:5" ht="15.75" customHeight="1">
      <c r="C293" s="142"/>
      <c r="E293" s="142">
        <f t="shared" si="1"/>
        <v>0</v>
      </c>
    </row>
    <row r="294" spans="3:5" ht="15.75" customHeight="1">
      <c r="C294" s="142"/>
      <c r="E294" s="142">
        <f t="shared" si="1"/>
        <v>0</v>
      </c>
    </row>
    <row r="295" spans="3:5" ht="15.75" customHeight="1">
      <c r="C295" s="142"/>
      <c r="E295" s="142">
        <f t="shared" si="1"/>
        <v>0</v>
      </c>
    </row>
    <row r="296" spans="3:5" ht="15.75" customHeight="1">
      <c r="C296" s="142"/>
      <c r="E296" s="142">
        <f t="shared" si="1"/>
        <v>0</v>
      </c>
    </row>
    <row r="297" spans="3:5" ht="15.75" customHeight="1">
      <c r="C297" s="142"/>
      <c r="E297" s="142">
        <f t="shared" si="1"/>
        <v>0</v>
      </c>
    </row>
    <row r="298" spans="3:5" ht="15.75" customHeight="1">
      <c r="C298" s="142"/>
      <c r="E298" s="142">
        <f t="shared" si="1"/>
        <v>0</v>
      </c>
    </row>
    <row r="299" spans="3:5" ht="15.75" customHeight="1">
      <c r="C299" s="142"/>
      <c r="E299" s="142">
        <f t="shared" si="1"/>
        <v>0</v>
      </c>
    </row>
    <row r="300" spans="3:5" ht="15.75" customHeight="1">
      <c r="C300" s="142"/>
      <c r="E300" s="142">
        <f t="shared" si="1"/>
        <v>0</v>
      </c>
    </row>
    <row r="301" spans="3:5" ht="15.75" customHeight="1">
      <c r="C301" s="142"/>
      <c r="E301" s="142">
        <f t="shared" si="1"/>
        <v>0</v>
      </c>
    </row>
    <row r="302" spans="3:5" ht="15.75" customHeight="1">
      <c r="C302" s="142"/>
      <c r="E302" s="142">
        <f t="shared" si="1"/>
        <v>0</v>
      </c>
    </row>
    <row r="303" spans="3:5" ht="15.75" customHeight="1">
      <c r="C303" s="142"/>
      <c r="E303" s="142">
        <f t="shared" si="1"/>
        <v>0</v>
      </c>
    </row>
    <row r="304" spans="3:5" ht="15.75" customHeight="1">
      <c r="C304" s="142"/>
      <c r="E304" s="142">
        <f t="shared" si="1"/>
        <v>0</v>
      </c>
    </row>
    <row r="305" spans="3:5" ht="15.75" customHeight="1">
      <c r="C305" s="142"/>
      <c r="E305" s="142">
        <f t="shared" si="1"/>
        <v>0</v>
      </c>
    </row>
    <row r="306" spans="3:5" ht="15.75" customHeight="1">
      <c r="C306" s="142"/>
      <c r="E306" s="142">
        <f t="shared" si="1"/>
        <v>0</v>
      </c>
    </row>
    <row r="307" spans="3:5" ht="15.75" customHeight="1">
      <c r="C307" s="142"/>
      <c r="E307" s="142">
        <f t="shared" si="1"/>
        <v>0</v>
      </c>
    </row>
    <row r="308" spans="3:5" ht="15.75" customHeight="1">
      <c r="C308" s="142"/>
      <c r="E308" s="142">
        <f t="shared" si="1"/>
        <v>0</v>
      </c>
    </row>
    <row r="309" spans="3:5" ht="15.75" customHeight="1">
      <c r="C309" s="142"/>
      <c r="E309" s="142">
        <f t="shared" si="1"/>
        <v>0</v>
      </c>
    </row>
    <row r="310" spans="3:5" ht="15.75" customHeight="1">
      <c r="C310" s="142"/>
      <c r="E310" s="142">
        <f t="shared" si="1"/>
        <v>0</v>
      </c>
    </row>
    <row r="311" spans="3:5" ht="15.75" customHeight="1">
      <c r="C311" s="142"/>
      <c r="E311" s="142">
        <f t="shared" si="1"/>
        <v>0</v>
      </c>
    </row>
    <row r="312" spans="3:5" ht="15.75" customHeight="1">
      <c r="C312" s="142"/>
      <c r="E312" s="142">
        <f t="shared" si="1"/>
        <v>0</v>
      </c>
    </row>
    <row r="313" spans="3:5" ht="15.75" customHeight="1">
      <c r="C313" s="142"/>
      <c r="E313" s="142">
        <f t="shared" si="1"/>
        <v>0</v>
      </c>
    </row>
    <row r="314" spans="3:5" ht="15.75" customHeight="1">
      <c r="C314" s="142"/>
      <c r="E314" s="142">
        <f t="shared" si="1"/>
        <v>0</v>
      </c>
    </row>
    <row r="315" spans="3:5" ht="15.75" customHeight="1">
      <c r="C315" s="142"/>
      <c r="E315" s="142">
        <f t="shared" si="1"/>
        <v>0</v>
      </c>
    </row>
    <row r="316" spans="3:5" ht="15.75" customHeight="1">
      <c r="C316" s="142"/>
      <c r="E316" s="142">
        <f t="shared" si="1"/>
        <v>0</v>
      </c>
    </row>
    <row r="317" spans="3:5" ht="15.75" customHeight="1">
      <c r="C317" s="142"/>
      <c r="E317" s="142">
        <f t="shared" si="1"/>
        <v>0</v>
      </c>
    </row>
    <row r="318" spans="3:5" ht="15.75" customHeight="1">
      <c r="C318" s="142"/>
      <c r="E318" s="142">
        <f t="shared" si="1"/>
        <v>0</v>
      </c>
    </row>
    <row r="319" spans="3:5" ht="15.75" customHeight="1">
      <c r="C319" s="142"/>
      <c r="E319" s="142">
        <f t="shared" si="1"/>
        <v>0</v>
      </c>
    </row>
    <row r="320" spans="3:5" ht="15.75" customHeight="1">
      <c r="C320" s="142"/>
      <c r="E320" s="142">
        <f t="shared" si="1"/>
        <v>0</v>
      </c>
    </row>
    <row r="321" spans="3:5" ht="15.75" customHeight="1">
      <c r="C321" s="142"/>
      <c r="E321" s="142">
        <f t="shared" si="1"/>
        <v>0</v>
      </c>
    </row>
    <row r="322" spans="3:5" ht="15.75" customHeight="1">
      <c r="C322" s="142"/>
      <c r="E322" s="142">
        <f t="shared" si="1"/>
        <v>0</v>
      </c>
    </row>
    <row r="323" spans="3:5" ht="15.75" customHeight="1">
      <c r="C323" s="142"/>
      <c r="E323" s="142">
        <f t="shared" si="1"/>
        <v>0</v>
      </c>
    </row>
    <row r="324" spans="3:5" ht="15.75" customHeight="1">
      <c r="C324" s="142"/>
      <c r="E324" s="142">
        <f t="shared" si="1"/>
        <v>0</v>
      </c>
    </row>
    <row r="325" spans="3:5" ht="15.75" customHeight="1">
      <c r="C325" s="142"/>
      <c r="E325" s="142">
        <f t="shared" si="1"/>
        <v>0</v>
      </c>
    </row>
    <row r="326" spans="3:5" ht="15.75" customHeight="1">
      <c r="C326" s="142"/>
      <c r="E326" s="142">
        <f t="shared" si="1"/>
        <v>0</v>
      </c>
    </row>
    <row r="327" spans="3:5" ht="15.75" customHeight="1">
      <c r="C327" s="142"/>
      <c r="E327" s="142">
        <f t="shared" si="1"/>
        <v>0</v>
      </c>
    </row>
    <row r="328" spans="3:5" ht="15.75" customHeight="1">
      <c r="C328" s="142"/>
      <c r="E328" s="142">
        <f t="shared" si="1"/>
        <v>0</v>
      </c>
    </row>
    <row r="329" spans="3:5" ht="15.75" customHeight="1">
      <c r="C329" s="142"/>
      <c r="E329" s="142">
        <f t="shared" si="1"/>
        <v>0</v>
      </c>
    </row>
    <row r="330" spans="3:5" ht="15.75" customHeight="1">
      <c r="C330" s="142"/>
      <c r="E330" s="142">
        <f t="shared" si="1"/>
        <v>0</v>
      </c>
    </row>
    <row r="331" spans="3:5" ht="15.75" customHeight="1">
      <c r="C331" s="142"/>
      <c r="E331" s="142">
        <f t="shared" si="1"/>
        <v>0</v>
      </c>
    </row>
    <row r="332" spans="3:5" ht="15.75" customHeight="1">
      <c r="C332" s="142"/>
      <c r="E332" s="142">
        <f t="shared" si="1"/>
        <v>0</v>
      </c>
    </row>
    <row r="333" spans="3:5" ht="15.75" customHeight="1">
      <c r="C333" s="142"/>
      <c r="E333" s="142">
        <f t="shared" si="1"/>
        <v>0</v>
      </c>
    </row>
    <row r="334" spans="3:5" ht="15.75" customHeight="1">
      <c r="C334" s="142"/>
      <c r="E334" s="142">
        <f t="shared" si="1"/>
        <v>0</v>
      </c>
    </row>
    <row r="335" spans="3:5" ht="15.75" customHeight="1">
      <c r="C335" s="142"/>
      <c r="E335" s="142">
        <f t="shared" si="1"/>
        <v>0</v>
      </c>
    </row>
    <row r="336" spans="3:5" ht="15.75" customHeight="1">
      <c r="C336" s="142"/>
      <c r="E336" s="142">
        <f t="shared" si="1"/>
        <v>0</v>
      </c>
    </row>
    <row r="337" spans="3:5" ht="15.75" customHeight="1">
      <c r="C337" s="142"/>
      <c r="E337" s="142">
        <f t="shared" si="1"/>
        <v>0</v>
      </c>
    </row>
    <row r="338" spans="3:5" ht="15.75" customHeight="1">
      <c r="C338" s="142"/>
      <c r="E338" s="142">
        <f t="shared" si="1"/>
        <v>0</v>
      </c>
    </row>
    <row r="339" spans="3:5" ht="15.75" customHeight="1">
      <c r="C339" s="142"/>
      <c r="E339" s="142">
        <f t="shared" si="1"/>
        <v>0</v>
      </c>
    </row>
    <row r="340" spans="3:5" ht="15.75" customHeight="1">
      <c r="C340" s="142"/>
      <c r="E340" s="142">
        <f t="shared" si="1"/>
        <v>0</v>
      </c>
    </row>
    <row r="341" spans="3:5" ht="15.75" customHeight="1">
      <c r="C341" s="142"/>
      <c r="E341" s="142">
        <f t="shared" si="1"/>
        <v>0</v>
      </c>
    </row>
    <row r="342" spans="3:5" ht="15.75" customHeight="1">
      <c r="C342" s="142"/>
      <c r="E342" s="142">
        <f t="shared" si="1"/>
        <v>0</v>
      </c>
    </row>
    <row r="343" spans="3:5" ht="15.75" customHeight="1">
      <c r="C343" s="142"/>
      <c r="E343" s="142">
        <f t="shared" si="1"/>
        <v>0</v>
      </c>
    </row>
    <row r="344" spans="3:5" ht="15.75" customHeight="1">
      <c r="C344" s="142"/>
      <c r="E344" s="142">
        <f t="shared" si="1"/>
        <v>0</v>
      </c>
    </row>
    <row r="345" spans="3:5" ht="15.75" customHeight="1">
      <c r="C345" s="142"/>
      <c r="E345" s="142">
        <f t="shared" si="1"/>
        <v>0</v>
      </c>
    </row>
    <row r="346" spans="3:5" ht="15.75" customHeight="1">
      <c r="C346" s="142"/>
      <c r="E346" s="142">
        <f t="shared" si="1"/>
        <v>0</v>
      </c>
    </row>
    <row r="347" spans="3:5" ht="15.75" customHeight="1">
      <c r="C347" s="142"/>
      <c r="E347" s="142">
        <f t="shared" si="1"/>
        <v>0</v>
      </c>
    </row>
    <row r="348" spans="3:5" ht="15.75" customHeight="1">
      <c r="C348" s="142"/>
      <c r="E348" s="142">
        <f t="shared" si="1"/>
        <v>0</v>
      </c>
    </row>
    <row r="349" spans="3:5" ht="15.75" customHeight="1">
      <c r="C349" s="142"/>
      <c r="E349" s="142">
        <f t="shared" si="1"/>
        <v>0</v>
      </c>
    </row>
    <row r="350" spans="3:5" ht="15.75" customHeight="1">
      <c r="C350" s="142"/>
      <c r="E350" s="142">
        <f t="shared" si="1"/>
        <v>0</v>
      </c>
    </row>
    <row r="351" spans="3:5" ht="15.75" customHeight="1">
      <c r="C351" s="142"/>
      <c r="E351" s="142">
        <f t="shared" si="1"/>
        <v>0</v>
      </c>
    </row>
    <row r="352" spans="3:5" ht="15.75" customHeight="1">
      <c r="C352" s="142"/>
      <c r="E352" s="142">
        <f t="shared" si="1"/>
        <v>0</v>
      </c>
    </row>
    <row r="353" spans="3:5" ht="15.75" customHeight="1">
      <c r="C353" s="142"/>
      <c r="E353" s="142">
        <f t="shared" si="1"/>
        <v>0</v>
      </c>
    </row>
    <row r="354" spans="3:5" ht="15.75" customHeight="1">
      <c r="C354" s="142"/>
      <c r="E354" s="142">
        <f t="shared" si="1"/>
        <v>0</v>
      </c>
    </row>
    <row r="355" spans="3:5" ht="15.75" customHeight="1">
      <c r="C355" s="142"/>
      <c r="E355" s="142">
        <f t="shared" si="1"/>
        <v>0</v>
      </c>
    </row>
    <row r="356" spans="3:5" ht="15.75" customHeight="1">
      <c r="C356" s="142"/>
      <c r="E356" s="142">
        <f t="shared" si="1"/>
        <v>0</v>
      </c>
    </row>
    <row r="357" spans="3:5" ht="15.75" customHeight="1">
      <c r="C357" s="142"/>
      <c r="E357" s="142">
        <f t="shared" si="1"/>
        <v>0</v>
      </c>
    </row>
    <row r="358" spans="3:5" ht="15.75" customHeight="1">
      <c r="C358" s="142"/>
      <c r="E358" s="142">
        <f t="shared" si="1"/>
        <v>0</v>
      </c>
    </row>
    <row r="359" spans="3:5" ht="15.75" customHeight="1">
      <c r="C359" s="142"/>
      <c r="E359" s="142">
        <f t="shared" si="1"/>
        <v>0</v>
      </c>
    </row>
    <row r="360" spans="3:5" ht="15.75" customHeight="1">
      <c r="C360" s="142"/>
      <c r="E360" s="142">
        <f t="shared" si="1"/>
        <v>0</v>
      </c>
    </row>
    <row r="361" spans="3:5" ht="15.75" customHeight="1">
      <c r="C361" s="142"/>
      <c r="E361" s="142">
        <f t="shared" si="1"/>
        <v>0</v>
      </c>
    </row>
    <row r="362" spans="3:5" ht="15.75" customHeight="1">
      <c r="C362" s="142"/>
      <c r="E362" s="142">
        <f t="shared" si="1"/>
        <v>0</v>
      </c>
    </row>
    <row r="363" spans="3:5" ht="15.75" customHeight="1">
      <c r="C363" s="142"/>
      <c r="E363" s="142">
        <f t="shared" si="1"/>
        <v>0</v>
      </c>
    </row>
    <row r="364" spans="3:5" ht="15.75" customHeight="1">
      <c r="C364" s="142"/>
      <c r="E364" s="142">
        <f t="shared" si="1"/>
        <v>0</v>
      </c>
    </row>
    <row r="365" spans="3:5" ht="15.75" customHeight="1">
      <c r="C365" s="142"/>
      <c r="E365" s="142">
        <f t="shared" si="1"/>
        <v>0</v>
      </c>
    </row>
    <row r="366" spans="3:5" ht="15.75" customHeight="1">
      <c r="C366" s="142"/>
      <c r="E366" s="142">
        <f t="shared" si="1"/>
        <v>0</v>
      </c>
    </row>
    <row r="367" spans="3:5" ht="15.75" customHeight="1">
      <c r="C367" s="142"/>
      <c r="E367" s="142">
        <f t="shared" si="1"/>
        <v>0</v>
      </c>
    </row>
    <row r="368" spans="3:5" ht="15.75" customHeight="1">
      <c r="C368" s="142"/>
      <c r="E368" s="142">
        <f t="shared" si="1"/>
        <v>0</v>
      </c>
    </row>
    <row r="369" spans="3:5" ht="15.75" customHeight="1">
      <c r="C369" s="142"/>
      <c r="E369" s="142">
        <f t="shared" si="1"/>
        <v>0</v>
      </c>
    </row>
    <row r="370" spans="3:5" ht="15.75" customHeight="1">
      <c r="C370" s="142"/>
      <c r="E370" s="142">
        <f t="shared" si="1"/>
        <v>0</v>
      </c>
    </row>
    <row r="371" spans="3:5" ht="15.75" customHeight="1">
      <c r="C371" s="142"/>
      <c r="E371" s="142">
        <f t="shared" si="1"/>
        <v>0</v>
      </c>
    </row>
    <row r="372" spans="3:5" ht="15.75" customHeight="1">
      <c r="C372" s="142"/>
      <c r="E372" s="142">
        <f t="shared" si="1"/>
        <v>0</v>
      </c>
    </row>
    <row r="373" spans="3:5" ht="15.75" customHeight="1">
      <c r="C373" s="142"/>
      <c r="E373" s="142">
        <f t="shared" si="1"/>
        <v>0</v>
      </c>
    </row>
    <row r="374" spans="3:5" ht="15.75" customHeight="1">
      <c r="C374" s="142"/>
      <c r="E374" s="142">
        <f t="shared" si="1"/>
        <v>0</v>
      </c>
    </row>
    <row r="375" spans="3:5" ht="15.75" customHeight="1">
      <c r="C375" s="142"/>
      <c r="E375" s="142">
        <f t="shared" si="1"/>
        <v>0</v>
      </c>
    </row>
    <row r="376" spans="3:5" ht="15.75" customHeight="1">
      <c r="C376" s="142"/>
      <c r="E376" s="142">
        <f t="shared" si="1"/>
        <v>0</v>
      </c>
    </row>
    <row r="377" spans="3:5" ht="15.75" customHeight="1">
      <c r="C377" s="142"/>
      <c r="E377" s="142">
        <f t="shared" si="1"/>
        <v>0</v>
      </c>
    </row>
    <row r="378" spans="3:5" ht="15.75" customHeight="1">
      <c r="C378" s="142"/>
      <c r="E378" s="142">
        <f t="shared" si="1"/>
        <v>0</v>
      </c>
    </row>
    <row r="379" spans="3:5" ht="15.75" customHeight="1">
      <c r="C379" s="142"/>
      <c r="E379" s="142">
        <f t="shared" si="1"/>
        <v>0</v>
      </c>
    </row>
    <row r="380" spans="3:5" ht="15.75" customHeight="1">
      <c r="C380" s="142"/>
      <c r="E380" s="142">
        <f t="shared" si="1"/>
        <v>0</v>
      </c>
    </row>
    <row r="381" spans="3:5" ht="15.75" customHeight="1">
      <c r="C381" s="142"/>
      <c r="E381" s="142">
        <f t="shared" si="1"/>
        <v>0</v>
      </c>
    </row>
    <row r="382" spans="3:5" ht="15.75" customHeight="1">
      <c r="C382" s="142"/>
      <c r="E382" s="142">
        <f t="shared" si="1"/>
        <v>0</v>
      </c>
    </row>
    <row r="383" spans="3:5" ht="15.75" customHeight="1">
      <c r="C383" s="142"/>
      <c r="E383" s="142">
        <f t="shared" si="1"/>
        <v>0</v>
      </c>
    </row>
    <row r="384" spans="3:5" ht="15.75" customHeight="1">
      <c r="C384" s="142"/>
      <c r="E384" s="142">
        <f t="shared" si="1"/>
        <v>0</v>
      </c>
    </row>
    <row r="385" spans="3:5" ht="15.75" customHeight="1">
      <c r="C385" s="142"/>
      <c r="E385" s="142">
        <f t="shared" si="1"/>
        <v>0</v>
      </c>
    </row>
    <row r="386" spans="3:5" ht="15.75" customHeight="1">
      <c r="C386" s="142"/>
      <c r="E386" s="142">
        <f t="shared" si="1"/>
        <v>0</v>
      </c>
    </row>
    <row r="387" spans="3:5" ht="15.75" customHeight="1">
      <c r="C387" s="142"/>
      <c r="E387" s="142">
        <f t="shared" si="1"/>
        <v>0</v>
      </c>
    </row>
    <row r="388" spans="3:5" ht="15.75" customHeight="1">
      <c r="C388" s="142"/>
      <c r="E388" s="142">
        <f t="shared" si="1"/>
        <v>0</v>
      </c>
    </row>
    <row r="389" spans="3:5" ht="15.75" customHeight="1">
      <c r="C389" s="142"/>
      <c r="E389" s="142">
        <f t="shared" si="1"/>
        <v>0</v>
      </c>
    </row>
    <row r="390" spans="3:5" ht="15.75" customHeight="1">
      <c r="C390" s="142"/>
      <c r="E390" s="142">
        <f t="shared" si="1"/>
        <v>0</v>
      </c>
    </row>
    <row r="391" spans="3:5" ht="15.75" customHeight="1">
      <c r="C391" s="142"/>
      <c r="E391" s="142">
        <f t="shared" si="1"/>
        <v>0</v>
      </c>
    </row>
    <row r="392" spans="3:5" ht="15.75" customHeight="1">
      <c r="C392" s="142"/>
      <c r="E392" s="142">
        <f t="shared" si="1"/>
        <v>0</v>
      </c>
    </row>
    <row r="393" spans="3:5" ht="15.75" customHeight="1">
      <c r="C393" s="142"/>
      <c r="E393" s="142">
        <f t="shared" si="1"/>
        <v>0</v>
      </c>
    </row>
    <row r="394" spans="3:5" ht="15.75" customHeight="1">
      <c r="C394" s="142"/>
      <c r="E394" s="142">
        <f t="shared" si="1"/>
        <v>0</v>
      </c>
    </row>
    <row r="395" spans="3:5" ht="15.75" customHeight="1">
      <c r="C395" s="142"/>
      <c r="E395" s="142">
        <f t="shared" si="1"/>
        <v>0</v>
      </c>
    </row>
    <row r="396" spans="3:5" ht="15.75" customHeight="1">
      <c r="C396" s="142"/>
      <c r="E396" s="142">
        <f t="shared" si="1"/>
        <v>0</v>
      </c>
    </row>
    <row r="397" spans="3:5" ht="15.75" customHeight="1">
      <c r="C397" s="142"/>
      <c r="E397" s="142">
        <f t="shared" si="1"/>
        <v>0</v>
      </c>
    </row>
    <row r="398" spans="3:5" ht="15.75" customHeight="1">
      <c r="C398" s="142"/>
      <c r="E398" s="142">
        <f t="shared" si="1"/>
        <v>0</v>
      </c>
    </row>
    <row r="399" spans="3:5" ht="15.75" customHeight="1">
      <c r="C399" s="142"/>
      <c r="E399" s="142">
        <f t="shared" si="1"/>
        <v>0</v>
      </c>
    </row>
    <row r="400" spans="3:5" ht="15.75" customHeight="1">
      <c r="C400" s="142"/>
      <c r="E400" s="142">
        <f t="shared" si="1"/>
        <v>0</v>
      </c>
    </row>
    <row r="401" spans="3:5" ht="15.75" customHeight="1">
      <c r="C401" s="142"/>
      <c r="E401" s="142">
        <f t="shared" si="1"/>
        <v>0</v>
      </c>
    </row>
    <row r="402" spans="3:5" ht="15.75" customHeight="1">
      <c r="C402" s="142"/>
      <c r="E402" s="142">
        <f t="shared" si="1"/>
        <v>0</v>
      </c>
    </row>
    <row r="403" spans="3:5" ht="15.75" customHeight="1">
      <c r="C403" s="142"/>
      <c r="E403" s="142">
        <f t="shared" si="1"/>
        <v>0</v>
      </c>
    </row>
    <row r="404" spans="3:5" ht="15.75" customHeight="1">
      <c r="C404" s="142"/>
      <c r="E404" s="142">
        <f t="shared" si="1"/>
        <v>0</v>
      </c>
    </row>
    <row r="405" spans="3:5" ht="15.75" customHeight="1">
      <c r="C405" s="142"/>
      <c r="E405" s="142">
        <f t="shared" si="1"/>
        <v>0</v>
      </c>
    </row>
    <row r="406" spans="3:5" ht="15.75" customHeight="1">
      <c r="C406" s="142"/>
      <c r="E406" s="142">
        <f t="shared" si="1"/>
        <v>0</v>
      </c>
    </row>
    <row r="407" spans="3:5" ht="15.75" customHeight="1">
      <c r="C407" s="142"/>
      <c r="E407" s="142">
        <f t="shared" si="1"/>
        <v>0</v>
      </c>
    </row>
    <row r="408" spans="3:5" ht="15.75" customHeight="1">
      <c r="C408" s="142"/>
      <c r="E408" s="142">
        <f t="shared" si="1"/>
        <v>0</v>
      </c>
    </row>
    <row r="409" spans="3:5" ht="15.75" customHeight="1">
      <c r="C409" s="142"/>
      <c r="E409" s="142">
        <f t="shared" si="1"/>
        <v>0</v>
      </c>
    </row>
    <row r="410" spans="3:5" ht="15.75" customHeight="1">
      <c r="C410" s="142"/>
      <c r="E410" s="142">
        <f t="shared" si="1"/>
        <v>0</v>
      </c>
    </row>
    <row r="411" spans="3:5" ht="15.75" customHeight="1">
      <c r="C411" s="142"/>
      <c r="E411" s="142">
        <f t="shared" si="1"/>
        <v>0</v>
      </c>
    </row>
    <row r="412" spans="3:5" ht="15.75" customHeight="1">
      <c r="C412" s="142"/>
      <c r="E412" s="142">
        <f t="shared" si="1"/>
        <v>0</v>
      </c>
    </row>
    <row r="413" spans="3:5" ht="15.75" customHeight="1">
      <c r="C413" s="142"/>
      <c r="E413" s="142">
        <f t="shared" si="1"/>
        <v>0</v>
      </c>
    </row>
    <row r="414" spans="3:5" ht="15.75" customHeight="1">
      <c r="C414" s="142"/>
      <c r="E414" s="142">
        <f t="shared" si="1"/>
        <v>0</v>
      </c>
    </row>
    <row r="415" spans="3:5" ht="15.75" customHeight="1">
      <c r="C415" s="142"/>
      <c r="E415" s="142">
        <f t="shared" si="1"/>
        <v>0</v>
      </c>
    </row>
    <row r="416" spans="3:5" ht="15.75" customHeight="1">
      <c r="C416" s="142"/>
      <c r="E416" s="142">
        <f t="shared" si="1"/>
        <v>0</v>
      </c>
    </row>
    <row r="417" spans="3:5" ht="15.75" customHeight="1">
      <c r="C417" s="142"/>
      <c r="E417" s="142">
        <f t="shared" si="1"/>
        <v>0</v>
      </c>
    </row>
    <row r="418" spans="3:5" ht="15.75" customHeight="1">
      <c r="C418" s="142"/>
      <c r="E418" s="142">
        <f t="shared" si="1"/>
        <v>0</v>
      </c>
    </row>
    <row r="419" spans="3:5" ht="15.75" customHeight="1">
      <c r="C419" s="142"/>
      <c r="E419" s="142">
        <f t="shared" si="1"/>
        <v>0</v>
      </c>
    </row>
    <row r="420" spans="3:5" ht="15.75" customHeight="1">
      <c r="C420" s="142"/>
      <c r="E420" s="142">
        <f t="shared" si="1"/>
        <v>0</v>
      </c>
    </row>
    <row r="421" spans="3:5" ht="15.75" customHeight="1">
      <c r="C421" s="142"/>
      <c r="E421" s="142">
        <f t="shared" si="1"/>
        <v>0</v>
      </c>
    </row>
    <row r="422" spans="3:5" ht="15.75" customHeight="1">
      <c r="C422" s="142"/>
      <c r="E422" s="142">
        <f t="shared" si="1"/>
        <v>0</v>
      </c>
    </row>
    <row r="423" spans="3:5" ht="15.75" customHeight="1">
      <c r="C423" s="142"/>
      <c r="E423" s="142">
        <f t="shared" si="1"/>
        <v>0</v>
      </c>
    </row>
    <row r="424" spans="3:5" ht="15.75" customHeight="1">
      <c r="C424" s="142"/>
      <c r="E424" s="142">
        <f t="shared" si="1"/>
        <v>0</v>
      </c>
    </row>
    <row r="425" spans="3:5" ht="15.75" customHeight="1">
      <c r="C425" s="142"/>
      <c r="E425" s="142">
        <f t="shared" si="1"/>
        <v>0</v>
      </c>
    </row>
    <row r="426" spans="3:5" ht="15.75" customHeight="1">
      <c r="C426" s="142"/>
      <c r="E426" s="142">
        <f t="shared" si="1"/>
        <v>0</v>
      </c>
    </row>
    <row r="427" spans="3:5" ht="15.75" customHeight="1">
      <c r="C427" s="142"/>
      <c r="E427" s="142">
        <f t="shared" si="1"/>
        <v>0</v>
      </c>
    </row>
    <row r="428" spans="3:5" ht="15.75" customHeight="1">
      <c r="C428" s="142"/>
      <c r="E428" s="142">
        <f t="shared" si="1"/>
        <v>0</v>
      </c>
    </row>
    <row r="429" spans="3:5" ht="15.75" customHeight="1">
      <c r="C429" s="142"/>
      <c r="E429" s="142">
        <f t="shared" si="1"/>
        <v>0</v>
      </c>
    </row>
    <row r="430" spans="3:5" ht="15.75" customHeight="1">
      <c r="C430" s="142"/>
      <c r="E430" s="142">
        <f t="shared" si="1"/>
        <v>0</v>
      </c>
    </row>
    <row r="431" spans="3:5" ht="15.75" customHeight="1">
      <c r="C431" s="142"/>
      <c r="E431" s="142">
        <f t="shared" si="1"/>
        <v>0</v>
      </c>
    </row>
    <row r="432" spans="3:5" ht="15.75" customHeight="1">
      <c r="C432" s="142"/>
      <c r="E432" s="142">
        <f t="shared" si="1"/>
        <v>0</v>
      </c>
    </row>
    <row r="433" spans="3:5" ht="15.75" customHeight="1">
      <c r="C433" s="142"/>
      <c r="E433" s="142">
        <f t="shared" si="1"/>
        <v>0</v>
      </c>
    </row>
    <row r="434" spans="3:5" ht="15.75" customHeight="1">
      <c r="C434" s="142"/>
      <c r="E434" s="142">
        <f t="shared" si="1"/>
        <v>0</v>
      </c>
    </row>
    <row r="435" spans="3:5" ht="15.75" customHeight="1">
      <c r="C435" s="142"/>
      <c r="E435" s="142">
        <f t="shared" si="1"/>
        <v>0</v>
      </c>
    </row>
    <row r="436" spans="3:5" ht="15.75" customHeight="1">
      <c r="C436" s="142"/>
      <c r="E436" s="142">
        <f t="shared" si="1"/>
        <v>0</v>
      </c>
    </row>
    <row r="437" spans="3:5" ht="15.75" customHeight="1">
      <c r="C437" s="142"/>
      <c r="E437" s="142">
        <f t="shared" si="1"/>
        <v>0</v>
      </c>
    </row>
    <row r="438" spans="3:5" ht="15.75" customHeight="1">
      <c r="C438" s="142"/>
      <c r="E438" s="142">
        <f t="shared" si="1"/>
        <v>0</v>
      </c>
    </row>
    <row r="439" spans="3:5" ht="15.75" customHeight="1">
      <c r="C439" s="142"/>
      <c r="E439" s="142">
        <f t="shared" si="1"/>
        <v>0</v>
      </c>
    </row>
    <row r="440" spans="3:5" ht="15.75" customHeight="1">
      <c r="C440" s="142"/>
      <c r="E440" s="142">
        <f t="shared" si="1"/>
        <v>0</v>
      </c>
    </row>
    <row r="441" spans="3:5" ht="15.75" customHeight="1">
      <c r="C441" s="142"/>
      <c r="E441" s="142">
        <f t="shared" si="1"/>
        <v>0</v>
      </c>
    </row>
    <row r="442" spans="3:5" ht="15.75" customHeight="1">
      <c r="C442" s="142"/>
      <c r="E442" s="142">
        <f t="shared" si="1"/>
        <v>0</v>
      </c>
    </row>
    <row r="443" spans="3:5" ht="15.75" customHeight="1">
      <c r="C443" s="142"/>
      <c r="E443" s="142">
        <f t="shared" si="1"/>
        <v>0</v>
      </c>
    </row>
    <row r="444" spans="3:5" ht="15.75" customHeight="1">
      <c r="C444" s="142"/>
      <c r="E444" s="142">
        <f t="shared" si="1"/>
        <v>0</v>
      </c>
    </row>
    <row r="445" spans="3:5" ht="15.75" customHeight="1">
      <c r="C445" s="142"/>
      <c r="E445" s="142">
        <f t="shared" si="1"/>
        <v>0</v>
      </c>
    </row>
    <row r="446" spans="3:5" ht="15.75" customHeight="1">
      <c r="C446" s="142"/>
      <c r="E446" s="142">
        <f t="shared" si="1"/>
        <v>0</v>
      </c>
    </row>
    <row r="447" spans="3:5" ht="15.75" customHeight="1">
      <c r="C447" s="142"/>
      <c r="E447" s="142">
        <f t="shared" si="1"/>
        <v>0</v>
      </c>
    </row>
    <row r="448" spans="3:5" ht="15.75" customHeight="1">
      <c r="C448" s="142"/>
      <c r="E448" s="142">
        <f t="shared" si="1"/>
        <v>0</v>
      </c>
    </row>
    <row r="449" spans="3:5" ht="15.75" customHeight="1">
      <c r="C449" s="142"/>
      <c r="E449" s="142">
        <f t="shared" si="1"/>
        <v>0</v>
      </c>
    </row>
    <row r="450" spans="3:5" ht="15.75" customHeight="1">
      <c r="C450" s="142"/>
      <c r="E450" s="142">
        <f t="shared" si="1"/>
        <v>0</v>
      </c>
    </row>
    <row r="451" spans="3:5" ht="15.75" customHeight="1">
      <c r="C451" s="142"/>
      <c r="E451" s="142">
        <f t="shared" si="1"/>
        <v>0</v>
      </c>
    </row>
    <row r="452" spans="3:5" ht="15.75" customHeight="1">
      <c r="C452" s="142"/>
      <c r="E452" s="142">
        <f t="shared" si="1"/>
        <v>0</v>
      </c>
    </row>
    <row r="453" spans="3:5" ht="15.75" customHeight="1">
      <c r="C453" s="142"/>
      <c r="E453" s="142">
        <f t="shared" si="1"/>
        <v>0</v>
      </c>
    </row>
    <row r="454" spans="3:5" ht="15.75" customHeight="1">
      <c r="C454" s="142"/>
      <c r="E454" s="142">
        <f t="shared" si="1"/>
        <v>0</v>
      </c>
    </row>
    <row r="455" spans="3:5" ht="15.75" customHeight="1">
      <c r="C455" s="142"/>
      <c r="E455" s="142">
        <f t="shared" si="1"/>
        <v>0</v>
      </c>
    </row>
    <row r="456" spans="3:5" ht="15.75" customHeight="1">
      <c r="C456" s="142"/>
      <c r="E456" s="142">
        <f t="shared" si="1"/>
        <v>0</v>
      </c>
    </row>
    <row r="457" spans="3:5" ht="15.75" customHeight="1">
      <c r="C457" s="142"/>
      <c r="E457" s="142">
        <f t="shared" si="1"/>
        <v>0</v>
      </c>
    </row>
    <row r="458" spans="3:5" ht="15.75" customHeight="1">
      <c r="C458" s="142"/>
      <c r="E458" s="142">
        <f t="shared" si="1"/>
        <v>0</v>
      </c>
    </row>
    <row r="459" spans="3:5" ht="15.75" customHeight="1">
      <c r="C459" s="142"/>
      <c r="E459" s="142">
        <f t="shared" si="1"/>
        <v>0</v>
      </c>
    </row>
    <row r="460" spans="3:5" ht="15.75" customHeight="1">
      <c r="C460" s="142"/>
      <c r="E460" s="142">
        <f t="shared" si="1"/>
        <v>0</v>
      </c>
    </row>
    <row r="461" spans="3:5" ht="15.75" customHeight="1">
      <c r="C461" s="142"/>
      <c r="E461" s="142">
        <f t="shared" si="1"/>
        <v>0</v>
      </c>
    </row>
    <row r="462" spans="3:5" ht="15.75" customHeight="1">
      <c r="C462" s="142"/>
      <c r="E462" s="142">
        <f t="shared" si="1"/>
        <v>0</v>
      </c>
    </row>
    <row r="463" spans="3:5" ht="15.75" customHeight="1">
      <c r="C463" s="142"/>
      <c r="E463" s="142">
        <f t="shared" si="1"/>
        <v>0</v>
      </c>
    </row>
    <row r="464" spans="3:5" ht="15.75" customHeight="1">
      <c r="C464" s="142"/>
      <c r="E464" s="142">
        <f t="shared" si="1"/>
        <v>0</v>
      </c>
    </row>
    <row r="465" spans="3:5" ht="15.75" customHeight="1">
      <c r="C465" s="142"/>
      <c r="E465" s="142">
        <f t="shared" si="1"/>
        <v>0</v>
      </c>
    </row>
    <row r="466" spans="3:5" ht="15.75" customHeight="1">
      <c r="C466" s="142"/>
      <c r="E466" s="142">
        <f t="shared" si="1"/>
        <v>0</v>
      </c>
    </row>
    <row r="467" spans="3:5" ht="15.75" customHeight="1">
      <c r="C467" s="142"/>
      <c r="E467" s="142">
        <f t="shared" si="1"/>
        <v>0</v>
      </c>
    </row>
    <row r="468" spans="3:5" ht="15.75" customHeight="1">
      <c r="C468" s="142"/>
      <c r="E468" s="142">
        <f t="shared" si="1"/>
        <v>0</v>
      </c>
    </row>
    <row r="469" spans="3:5" ht="15.75" customHeight="1">
      <c r="C469" s="142"/>
      <c r="E469" s="142">
        <f t="shared" si="1"/>
        <v>0</v>
      </c>
    </row>
    <row r="470" spans="3:5" ht="15.75" customHeight="1">
      <c r="C470" s="142"/>
      <c r="E470" s="142">
        <f t="shared" si="1"/>
        <v>0</v>
      </c>
    </row>
    <row r="471" spans="3:5" ht="15.75" customHeight="1">
      <c r="C471" s="142"/>
      <c r="E471" s="142">
        <f t="shared" si="1"/>
        <v>0</v>
      </c>
    </row>
    <row r="472" spans="3:5" ht="15.75" customHeight="1">
      <c r="C472" s="142"/>
      <c r="E472" s="142">
        <f t="shared" si="1"/>
        <v>0</v>
      </c>
    </row>
    <row r="473" spans="3:5" ht="15.75" customHeight="1">
      <c r="C473" s="142"/>
      <c r="E473" s="142">
        <f t="shared" si="1"/>
        <v>0</v>
      </c>
    </row>
    <row r="474" spans="3:5" ht="15.75" customHeight="1">
      <c r="C474" s="142"/>
      <c r="E474" s="142">
        <f t="shared" si="1"/>
        <v>0</v>
      </c>
    </row>
    <row r="475" spans="3:5" ht="15.75" customHeight="1">
      <c r="C475" s="142"/>
      <c r="E475" s="142">
        <f t="shared" si="1"/>
        <v>0</v>
      </c>
    </row>
    <row r="476" spans="3:5" ht="15.75" customHeight="1">
      <c r="C476" s="142"/>
      <c r="E476" s="142">
        <f t="shared" si="1"/>
        <v>0</v>
      </c>
    </row>
    <row r="477" spans="3:5" ht="15.75" customHeight="1">
      <c r="C477" s="142"/>
      <c r="E477" s="142">
        <f t="shared" si="1"/>
        <v>0</v>
      </c>
    </row>
    <row r="478" spans="3:5" ht="15.75" customHeight="1">
      <c r="C478" s="142"/>
      <c r="E478" s="142">
        <f t="shared" si="1"/>
        <v>0</v>
      </c>
    </row>
    <row r="479" spans="3:5" ht="15.75" customHeight="1">
      <c r="C479" s="142"/>
      <c r="E479" s="142">
        <f t="shared" si="1"/>
        <v>0</v>
      </c>
    </row>
    <row r="480" spans="3:5" ht="15.75" customHeight="1">
      <c r="C480" s="142"/>
      <c r="E480" s="142">
        <f t="shared" si="1"/>
        <v>0</v>
      </c>
    </row>
    <row r="481" spans="3:5" ht="15.75" customHeight="1">
      <c r="C481" s="142"/>
      <c r="E481" s="142">
        <f t="shared" si="1"/>
        <v>0</v>
      </c>
    </row>
    <row r="482" spans="3:5" ht="15.75" customHeight="1">
      <c r="C482" s="142"/>
      <c r="E482" s="142">
        <f t="shared" si="1"/>
        <v>0</v>
      </c>
    </row>
    <row r="483" spans="3:5" ht="15.75" customHeight="1">
      <c r="C483" s="142"/>
      <c r="E483" s="142">
        <f t="shared" si="1"/>
        <v>0</v>
      </c>
    </row>
    <row r="484" spans="3:5" ht="15.75" customHeight="1">
      <c r="C484" s="142"/>
      <c r="E484" s="142">
        <f t="shared" si="1"/>
        <v>0</v>
      </c>
    </row>
    <row r="485" spans="3:5" ht="15.75" customHeight="1">
      <c r="C485" s="142"/>
      <c r="E485" s="142">
        <f t="shared" si="1"/>
        <v>0</v>
      </c>
    </row>
    <row r="486" spans="3:5" ht="15.75" customHeight="1">
      <c r="C486" s="142"/>
      <c r="E486" s="142">
        <f t="shared" si="1"/>
        <v>0</v>
      </c>
    </row>
    <row r="487" spans="3:5" ht="15.75" customHeight="1">
      <c r="C487" s="142"/>
      <c r="E487" s="142">
        <f t="shared" si="1"/>
        <v>0</v>
      </c>
    </row>
    <row r="488" spans="3:5" ht="15.75" customHeight="1">
      <c r="C488" s="142"/>
      <c r="E488" s="142">
        <f t="shared" si="1"/>
        <v>0</v>
      </c>
    </row>
    <row r="489" spans="3:5" ht="15.75" customHeight="1">
      <c r="C489" s="142"/>
      <c r="E489" s="142">
        <f t="shared" si="1"/>
        <v>0</v>
      </c>
    </row>
    <row r="490" spans="3:5" ht="15.75" customHeight="1">
      <c r="C490" s="142"/>
      <c r="E490" s="142">
        <f t="shared" si="1"/>
        <v>0</v>
      </c>
    </row>
    <row r="491" spans="3:5" ht="15.75" customHeight="1">
      <c r="C491" s="142"/>
      <c r="E491" s="142">
        <f t="shared" si="1"/>
        <v>0</v>
      </c>
    </row>
    <row r="492" spans="3:5" ht="15.75" customHeight="1">
      <c r="C492" s="142"/>
      <c r="E492" s="142">
        <f t="shared" si="1"/>
        <v>0</v>
      </c>
    </row>
    <row r="493" spans="3:5" ht="15.75" customHeight="1">
      <c r="C493" s="142"/>
      <c r="E493" s="142">
        <f t="shared" si="1"/>
        <v>0</v>
      </c>
    </row>
    <row r="494" spans="3:5" ht="15.75" customHeight="1">
      <c r="C494" s="142"/>
      <c r="E494" s="142">
        <f t="shared" si="1"/>
        <v>0</v>
      </c>
    </row>
    <row r="495" spans="3:5" ht="15.75" customHeight="1">
      <c r="C495" s="142"/>
      <c r="E495" s="142">
        <f t="shared" si="1"/>
        <v>0</v>
      </c>
    </row>
    <row r="496" spans="3:5" ht="15.75" customHeight="1">
      <c r="C496" s="142"/>
      <c r="E496" s="142">
        <f t="shared" si="1"/>
        <v>0</v>
      </c>
    </row>
    <row r="497" spans="3:5" ht="15.75" customHeight="1">
      <c r="C497" s="142"/>
      <c r="E497" s="142">
        <f t="shared" si="1"/>
        <v>0</v>
      </c>
    </row>
    <row r="498" spans="3:5" ht="15.75" customHeight="1">
      <c r="C498" s="142"/>
      <c r="E498" s="142">
        <f t="shared" si="1"/>
        <v>0</v>
      </c>
    </row>
    <row r="499" spans="3:5" ht="15.75" customHeight="1">
      <c r="C499" s="142"/>
      <c r="E499" s="142">
        <f t="shared" si="1"/>
        <v>0</v>
      </c>
    </row>
    <row r="500" spans="3:5" ht="15.75" customHeight="1">
      <c r="C500" s="142"/>
      <c r="E500" s="142">
        <f t="shared" si="1"/>
        <v>0</v>
      </c>
    </row>
    <row r="501" spans="3:5" ht="15.75" customHeight="1">
      <c r="C501" s="142"/>
      <c r="E501" s="142">
        <f t="shared" si="1"/>
        <v>0</v>
      </c>
    </row>
    <row r="502" spans="3:5" ht="15.75" customHeight="1">
      <c r="C502" s="142"/>
      <c r="E502" s="142">
        <f t="shared" si="1"/>
        <v>0</v>
      </c>
    </row>
    <row r="503" spans="3:5" ht="15.75" customHeight="1">
      <c r="C503" s="142"/>
      <c r="E503" s="142">
        <f t="shared" si="1"/>
        <v>0</v>
      </c>
    </row>
    <row r="504" spans="3:5" ht="15.75" customHeight="1">
      <c r="C504" s="142"/>
      <c r="E504" s="142">
        <f t="shared" si="1"/>
        <v>0</v>
      </c>
    </row>
    <row r="505" spans="3:5" ht="15.75" customHeight="1">
      <c r="C505" s="142"/>
      <c r="E505" s="142">
        <f t="shared" si="1"/>
        <v>0</v>
      </c>
    </row>
    <row r="506" spans="3:5" ht="15.75" customHeight="1">
      <c r="C506" s="142"/>
      <c r="E506" s="142">
        <f t="shared" si="1"/>
        <v>0</v>
      </c>
    </row>
    <row r="507" spans="3:5" ht="15.75" customHeight="1">
      <c r="C507" s="142"/>
      <c r="E507" s="142">
        <f t="shared" si="1"/>
        <v>0</v>
      </c>
    </row>
    <row r="508" spans="3:5" ht="15.75" customHeight="1">
      <c r="C508" s="142"/>
      <c r="E508" s="142">
        <f t="shared" si="1"/>
        <v>0</v>
      </c>
    </row>
    <row r="509" spans="3:5" ht="15.75" customHeight="1">
      <c r="C509" s="142"/>
      <c r="E509" s="142">
        <f t="shared" si="1"/>
        <v>0</v>
      </c>
    </row>
    <row r="510" spans="3:5" ht="15.75" customHeight="1">
      <c r="C510" s="142"/>
      <c r="E510" s="142">
        <f t="shared" si="1"/>
        <v>0</v>
      </c>
    </row>
    <row r="511" spans="3:5" ht="15.75" customHeight="1">
      <c r="C511" s="142"/>
      <c r="E511" s="142">
        <f t="shared" si="1"/>
        <v>0</v>
      </c>
    </row>
    <row r="512" spans="3:5" ht="15.75" customHeight="1">
      <c r="C512" s="142"/>
      <c r="E512" s="142">
        <f t="shared" si="1"/>
        <v>0</v>
      </c>
    </row>
    <row r="513" spans="3:5" ht="15.75" customHeight="1">
      <c r="C513" s="142"/>
      <c r="E513" s="142">
        <f t="shared" ref="E513:E514" si="2">C513*D513</f>
        <v>0</v>
      </c>
    </row>
    <row r="514" spans="3:5" ht="15.75" customHeight="1">
      <c r="C514" s="142"/>
      <c r="E514" s="142">
        <f t="shared" si="2"/>
        <v>0</v>
      </c>
    </row>
    <row r="515" spans="3:5" ht="15.75" customHeight="1">
      <c r="C515" s="142"/>
      <c r="E515" s="142"/>
    </row>
    <row r="516" spans="3:5" ht="15.75" customHeight="1">
      <c r="C516" s="142"/>
      <c r="E516" s="142"/>
    </row>
    <row r="517" spans="3:5" ht="15.75" customHeight="1">
      <c r="C517" s="142"/>
      <c r="E517" s="142"/>
    </row>
    <row r="518" spans="3:5" ht="15.75" customHeight="1">
      <c r="C518" s="142"/>
      <c r="E518" s="142"/>
    </row>
    <row r="519" spans="3:5" ht="15.75" customHeight="1">
      <c r="C519" s="142"/>
      <c r="E519" s="142"/>
    </row>
    <row r="520" spans="3:5" ht="15.75" customHeight="1">
      <c r="C520" s="142"/>
      <c r="E520" s="142"/>
    </row>
    <row r="521" spans="3:5" ht="15.75" customHeight="1">
      <c r="C521" s="142"/>
      <c r="E521" s="142"/>
    </row>
    <row r="522" spans="3:5" ht="15.75" customHeight="1">
      <c r="C522" s="142"/>
      <c r="E522" s="142"/>
    </row>
    <row r="523" spans="3:5" ht="15.75" customHeight="1">
      <c r="C523" s="142"/>
      <c r="E523" s="142"/>
    </row>
    <row r="524" spans="3:5" ht="15.75" customHeight="1">
      <c r="C524" s="142"/>
      <c r="E524" s="142"/>
    </row>
    <row r="525" spans="3:5" ht="15.75" customHeight="1">
      <c r="C525" s="142"/>
      <c r="E525" s="142"/>
    </row>
    <row r="526" spans="3:5" ht="15.75" customHeight="1">
      <c r="C526" s="142"/>
      <c r="E526" s="142"/>
    </row>
    <row r="527" spans="3:5" ht="15.75" customHeight="1">
      <c r="C527" s="142"/>
      <c r="E527" s="142"/>
    </row>
    <row r="528" spans="3:5" ht="15.75" customHeight="1">
      <c r="C528" s="142"/>
      <c r="E528" s="142"/>
    </row>
    <row r="529" spans="3:5" ht="15.75" customHeight="1">
      <c r="C529" s="142"/>
      <c r="E529" s="142"/>
    </row>
    <row r="530" spans="3:5" ht="15.75" customHeight="1">
      <c r="C530" s="142"/>
      <c r="E530" s="142"/>
    </row>
    <row r="531" spans="3:5" ht="15.75" customHeight="1">
      <c r="C531" s="142"/>
      <c r="E531" s="142"/>
    </row>
    <row r="532" spans="3:5" ht="15.75" customHeight="1">
      <c r="C532" s="142"/>
      <c r="E532" s="142"/>
    </row>
    <row r="533" spans="3:5" ht="15.75" customHeight="1">
      <c r="C533" s="142"/>
      <c r="E533" s="142"/>
    </row>
    <row r="534" spans="3:5" ht="15.75" customHeight="1">
      <c r="C534" s="142"/>
      <c r="E534" s="142"/>
    </row>
    <row r="535" spans="3:5" ht="15.75" customHeight="1">
      <c r="C535" s="142"/>
      <c r="E535" s="142"/>
    </row>
    <row r="536" spans="3:5" ht="15.75" customHeight="1">
      <c r="C536" s="142"/>
      <c r="E536" s="142"/>
    </row>
    <row r="537" spans="3:5" ht="15.75" customHeight="1">
      <c r="C537" s="142"/>
      <c r="E537" s="142"/>
    </row>
    <row r="538" spans="3:5" ht="15.75" customHeight="1">
      <c r="C538" s="142"/>
      <c r="E538" s="142"/>
    </row>
    <row r="539" spans="3:5" ht="15.75" customHeight="1">
      <c r="C539" s="142"/>
      <c r="E539" s="142"/>
    </row>
    <row r="540" spans="3:5" ht="15.75" customHeight="1">
      <c r="C540" s="142"/>
      <c r="E540" s="142"/>
    </row>
    <row r="541" spans="3:5" ht="15.75" customHeight="1">
      <c r="C541" s="142"/>
      <c r="E541" s="142"/>
    </row>
    <row r="542" spans="3:5" ht="15.75" customHeight="1">
      <c r="C542" s="142"/>
      <c r="E542" s="142"/>
    </row>
    <row r="543" spans="3:5" ht="15.75" customHeight="1">
      <c r="C543" s="142"/>
      <c r="E543" s="142"/>
    </row>
    <row r="544" spans="3:5" ht="15.75" customHeight="1">
      <c r="C544" s="142"/>
      <c r="E544" s="142"/>
    </row>
    <row r="545" spans="3:5" ht="15.75" customHeight="1">
      <c r="C545" s="142"/>
      <c r="E545" s="142"/>
    </row>
    <row r="546" spans="3:5" ht="15.75" customHeight="1">
      <c r="C546" s="142"/>
      <c r="E546" s="142"/>
    </row>
    <row r="547" spans="3:5" ht="15.75" customHeight="1">
      <c r="C547" s="142"/>
      <c r="E547" s="142"/>
    </row>
    <row r="548" spans="3:5" ht="15.75" customHeight="1">
      <c r="C548" s="142"/>
      <c r="E548" s="142"/>
    </row>
    <row r="549" spans="3:5" ht="15.75" customHeight="1">
      <c r="C549" s="142"/>
      <c r="E549" s="142"/>
    </row>
    <row r="550" spans="3:5" ht="15.75" customHeight="1">
      <c r="C550" s="142"/>
      <c r="E550" s="142"/>
    </row>
    <row r="551" spans="3:5" ht="15.75" customHeight="1">
      <c r="C551" s="142"/>
      <c r="E551" s="142"/>
    </row>
    <row r="552" spans="3:5" ht="15.75" customHeight="1">
      <c r="C552" s="142"/>
      <c r="E552" s="142"/>
    </row>
    <row r="553" spans="3:5" ht="15.75" customHeight="1">
      <c r="C553" s="142"/>
      <c r="E553" s="142"/>
    </row>
    <row r="554" spans="3:5" ht="15.75" customHeight="1">
      <c r="C554" s="142"/>
      <c r="E554" s="142"/>
    </row>
    <row r="555" spans="3:5" ht="15.75" customHeight="1">
      <c r="C555" s="142"/>
      <c r="E555" s="142"/>
    </row>
    <row r="556" spans="3:5" ht="15.75" customHeight="1">
      <c r="C556" s="142"/>
      <c r="E556" s="142"/>
    </row>
    <row r="557" spans="3:5" ht="15.75" customHeight="1">
      <c r="C557" s="142"/>
      <c r="E557" s="142"/>
    </row>
    <row r="558" spans="3:5" ht="15.75" customHeight="1">
      <c r="C558" s="142"/>
      <c r="E558" s="142"/>
    </row>
    <row r="559" spans="3:5" ht="15.75" customHeight="1">
      <c r="C559" s="142"/>
      <c r="E559" s="142"/>
    </row>
    <row r="560" spans="3:5" ht="15.75" customHeight="1">
      <c r="C560" s="142"/>
      <c r="E560" s="142"/>
    </row>
    <row r="561" spans="3:5" ht="15.75" customHeight="1">
      <c r="C561" s="142"/>
      <c r="E561" s="142"/>
    </row>
    <row r="562" spans="3:5" ht="15.75" customHeight="1">
      <c r="C562" s="142"/>
      <c r="E562" s="142"/>
    </row>
    <row r="563" spans="3:5" ht="15.75" customHeight="1">
      <c r="C563" s="142"/>
      <c r="E563" s="142"/>
    </row>
    <row r="564" spans="3:5" ht="15.75" customHeight="1">
      <c r="C564" s="142"/>
      <c r="E564" s="142"/>
    </row>
    <row r="565" spans="3:5" ht="15.75" customHeight="1">
      <c r="C565" s="142"/>
      <c r="E565" s="142"/>
    </row>
    <row r="566" spans="3:5" ht="15.75" customHeight="1">
      <c r="C566" s="142"/>
      <c r="E566" s="142"/>
    </row>
    <row r="567" spans="3:5" ht="15.75" customHeight="1">
      <c r="C567" s="142"/>
      <c r="E567" s="142"/>
    </row>
    <row r="568" spans="3:5" ht="15.75" customHeight="1">
      <c r="C568" s="142"/>
      <c r="E568" s="142"/>
    </row>
    <row r="569" spans="3:5" ht="15.75" customHeight="1">
      <c r="C569" s="142"/>
      <c r="E569" s="142"/>
    </row>
    <row r="570" spans="3:5" ht="15.75" customHeight="1">
      <c r="C570" s="142"/>
      <c r="E570" s="142"/>
    </row>
    <row r="571" spans="3:5" ht="15.75" customHeight="1">
      <c r="C571" s="142"/>
      <c r="E571" s="142"/>
    </row>
    <row r="572" spans="3:5" ht="15.75" customHeight="1">
      <c r="C572" s="142"/>
      <c r="E572" s="142"/>
    </row>
    <row r="573" spans="3:5" ht="15.75" customHeight="1">
      <c r="C573" s="142"/>
      <c r="E573" s="142"/>
    </row>
    <row r="574" spans="3:5" ht="15.75" customHeight="1">
      <c r="C574" s="142"/>
      <c r="E574" s="142"/>
    </row>
    <row r="575" spans="3:5" ht="15.75" customHeight="1">
      <c r="C575" s="142"/>
      <c r="E575" s="142"/>
    </row>
    <row r="576" spans="3:5" ht="15.75" customHeight="1">
      <c r="C576" s="142"/>
      <c r="E576" s="142"/>
    </row>
    <row r="577" spans="3:5" ht="15.75" customHeight="1">
      <c r="C577" s="142"/>
      <c r="E577" s="142"/>
    </row>
    <row r="578" spans="3:5" ht="15.75" customHeight="1">
      <c r="C578" s="142"/>
      <c r="E578" s="142"/>
    </row>
    <row r="579" spans="3:5" ht="15.75" customHeight="1">
      <c r="C579" s="142"/>
      <c r="E579" s="142"/>
    </row>
    <row r="580" spans="3:5" ht="15.75" customHeight="1">
      <c r="C580" s="142"/>
      <c r="E580" s="142"/>
    </row>
    <row r="581" spans="3:5" ht="15.75" customHeight="1">
      <c r="C581" s="142"/>
      <c r="E581" s="142"/>
    </row>
    <row r="582" spans="3:5" ht="15.75" customHeight="1">
      <c r="C582" s="142"/>
      <c r="E582" s="142"/>
    </row>
    <row r="583" spans="3:5" ht="15.75" customHeight="1">
      <c r="C583" s="142"/>
      <c r="E583" s="142"/>
    </row>
    <row r="584" spans="3:5" ht="15.75" customHeight="1">
      <c r="C584" s="142"/>
      <c r="E584" s="142"/>
    </row>
    <row r="585" spans="3:5" ht="15.75" customHeight="1">
      <c r="C585" s="142"/>
      <c r="E585" s="142"/>
    </row>
    <row r="586" spans="3:5" ht="15.75" customHeight="1">
      <c r="C586" s="142"/>
      <c r="E586" s="142"/>
    </row>
    <row r="587" spans="3:5" ht="15.75" customHeight="1">
      <c r="C587" s="142"/>
      <c r="E587" s="142"/>
    </row>
    <row r="588" spans="3:5" ht="15.75" customHeight="1">
      <c r="C588" s="142"/>
      <c r="E588" s="142"/>
    </row>
    <row r="589" spans="3:5" ht="15.75" customHeight="1">
      <c r="C589" s="142"/>
      <c r="E589" s="142"/>
    </row>
    <row r="590" spans="3:5" ht="15.75" customHeight="1">
      <c r="C590" s="142"/>
      <c r="E590" s="142"/>
    </row>
    <row r="591" spans="3:5" ht="15.75" customHeight="1">
      <c r="C591" s="142"/>
      <c r="E591" s="142"/>
    </row>
    <row r="592" spans="3:5" ht="15.75" customHeight="1">
      <c r="C592" s="142"/>
      <c r="E592" s="142"/>
    </row>
    <row r="593" spans="3:5" ht="15.75" customHeight="1">
      <c r="C593" s="142"/>
      <c r="E593" s="142"/>
    </row>
    <row r="594" spans="3:5" ht="15.75" customHeight="1">
      <c r="C594" s="142"/>
      <c r="E594" s="142"/>
    </row>
    <row r="595" spans="3:5" ht="15.75" customHeight="1">
      <c r="C595" s="142"/>
      <c r="E595" s="142"/>
    </row>
    <row r="596" spans="3:5" ht="15.75" customHeight="1">
      <c r="C596" s="142"/>
      <c r="E596" s="142"/>
    </row>
    <row r="597" spans="3:5" ht="15.75" customHeight="1">
      <c r="C597" s="142"/>
      <c r="E597" s="142"/>
    </row>
    <row r="598" spans="3:5" ht="15.75" customHeight="1">
      <c r="C598" s="142"/>
      <c r="E598" s="142"/>
    </row>
    <row r="599" spans="3:5" ht="15.75" customHeight="1">
      <c r="C599" s="142"/>
      <c r="E599" s="142"/>
    </row>
    <row r="600" spans="3:5" ht="15.75" customHeight="1">
      <c r="C600" s="142"/>
      <c r="E600" s="142"/>
    </row>
    <row r="601" spans="3:5" ht="15.75" customHeight="1">
      <c r="C601" s="142"/>
      <c r="E601" s="142"/>
    </row>
    <row r="602" spans="3:5" ht="15.75" customHeight="1">
      <c r="C602" s="142"/>
      <c r="E602" s="142"/>
    </row>
    <row r="603" spans="3:5" ht="15.75" customHeight="1">
      <c r="C603" s="142"/>
      <c r="E603" s="142"/>
    </row>
    <row r="604" spans="3:5" ht="15.75" customHeight="1">
      <c r="C604" s="142"/>
      <c r="E604" s="142"/>
    </row>
    <row r="605" spans="3:5" ht="15.75" customHeight="1">
      <c r="C605" s="142"/>
      <c r="E605" s="142"/>
    </row>
    <row r="606" spans="3:5" ht="15.75" customHeight="1">
      <c r="C606" s="142"/>
      <c r="E606" s="142"/>
    </row>
    <row r="607" spans="3:5" ht="15.75" customHeight="1">
      <c r="C607" s="142"/>
      <c r="E607" s="142"/>
    </row>
    <row r="608" spans="3:5" ht="15.75" customHeight="1">
      <c r="C608" s="142"/>
      <c r="E608" s="142"/>
    </row>
    <row r="609" spans="3:5" ht="15.75" customHeight="1">
      <c r="C609" s="142"/>
      <c r="E609" s="142"/>
    </row>
    <row r="610" spans="3:5" ht="15.75" customHeight="1">
      <c r="C610" s="142"/>
      <c r="E610" s="142"/>
    </row>
    <row r="611" spans="3:5" ht="15.75" customHeight="1">
      <c r="C611" s="142"/>
      <c r="E611" s="142"/>
    </row>
    <row r="612" spans="3:5" ht="15.75" customHeight="1">
      <c r="C612" s="142"/>
      <c r="E612" s="142"/>
    </row>
    <row r="613" spans="3:5" ht="15.75" customHeight="1">
      <c r="C613" s="142"/>
      <c r="E613" s="142"/>
    </row>
    <row r="614" spans="3:5" ht="15.75" customHeight="1">
      <c r="C614" s="142"/>
      <c r="E614" s="142"/>
    </row>
    <row r="615" spans="3:5" ht="15.75" customHeight="1">
      <c r="C615" s="142"/>
      <c r="E615" s="142"/>
    </row>
    <row r="616" spans="3:5" ht="15.75" customHeight="1">
      <c r="C616" s="142"/>
      <c r="E616" s="142"/>
    </row>
    <row r="617" spans="3:5" ht="15.75" customHeight="1">
      <c r="C617" s="142"/>
      <c r="E617" s="142"/>
    </row>
    <row r="618" spans="3:5" ht="15.75" customHeight="1">
      <c r="C618" s="142"/>
      <c r="E618" s="142"/>
    </row>
    <row r="619" spans="3:5" ht="15.75" customHeight="1">
      <c r="C619" s="142"/>
      <c r="E619" s="142"/>
    </row>
    <row r="620" spans="3:5" ht="15.75" customHeight="1">
      <c r="C620" s="142"/>
      <c r="E620" s="142"/>
    </row>
    <row r="621" spans="3:5" ht="15.75" customHeight="1">
      <c r="C621" s="142"/>
      <c r="E621" s="142"/>
    </row>
    <row r="622" spans="3:5" ht="15.75" customHeight="1">
      <c r="C622" s="142"/>
      <c r="E622" s="142"/>
    </row>
    <row r="623" spans="3:5" ht="15.75" customHeight="1">
      <c r="C623" s="142"/>
      <c r="E623" s="142"/>
    </row>
    <row r="624" spans="3:5" ht="15.75" customHeight="1">
      <c r="C624" s="142"/>
      <c r="E624" s="142"/>
    </row>
    <row r="625" spans="3:5" ht="15.75" customHeight="1">
      <c r="C625" s="142"/>
      <c r="E625" s="142"/>
    </row>
    <row r="626" spans="3:5" ht="15.75" customHeight="1">
      <c r="C626" s="142"/>
      <c r="E626" s="142"/>
    </row>
    <row r="627" spans="3:5" ht="15.75" customHeight="1">
      <c r="C627" s="142"/>
      <c r="E627" s="142"/>
    </row>
    <row r="628" spans="3:5" ht="15.75" customHeight="1">
      <c r="C628" s="142"/>
      <c r="E628" s="142"/>
    </row>
    <row r="629" spans="3:5" ht="15.75" customHeight="1">
      <c r="C629" s="142"/>
      <c r="E629" s="142"/>
    </row>
    <row r="630" spans="3:5" ht="15.75" customHeight="1">
      <c r="C630" s="142"/>
      <c r="E630" s="142"/>
    </row>
    <row r="631" spans="3:5" ht="15.75" customHeight="1">
      <c r="C631" s="142"/>
      <c r="E631" s="142"/>
    </row>
    <row r="632" spans="3:5" ht="15.75" customHeight="1">
      <c r="C632" s="142"/>
      <c r="E632" s="142"/>
    </row>
    <row r="633" spans="3:5" ht="15.75" customHeight="1">
      <c r="C633" s="142"/>
      <c r="E633" s="142"/>
    </row>
    <row r="634" spans="3:5" ht="15.75" customHeight="1">
      <c r="C634" s="142"/>
      <c r="E634" s="142"/>
    </row>
    <row r="635" spans="3:5" ht="15.75" customHeight="1">
      <c r="C635" s="142"/>
      <c r="E635" s="142"/>
    </row>
    <row r="636" spans="3:5" ht="15.75" customHeight="1">
      <c r="C636" s="142"/>
      <c r="E636" s="142"/>
    </row>
    <row r="637" spans="3:5" ht="15.75" customHeight="1">
      <c r="C637" s="142"/>
      <c r="E637" s="142"/>
    </row>
    <row r="638" spans="3:5" ht="15.75" customHeight="1">
      <c r="C638" s="142"/>
      <c r="E638" s="142"/>
    </row>
    <row r="639" spans="3:5" ht="15.75" customHeight="1">
      <c r="C639" s="142"/>
      <c r="E639" s="142"/>
    </row>
    <row r="640" spans="3:5" ht="15.75" customHeight="1">
      <c r="C640" s="142"/>
      <c r="E640" s="142"/>
    </row>
    <row r="641" spans="3:5" ht="15.75" customHeight="1">
      <c r="C641" s="142"/>
      <c r="E641" s="142"/>
    </row>
    <row r="642" spans="3:5" ht="15.75" customHeight="1">
      <c r="C642" s="142"/>
      <c r="E642" s="142"/>
    </row>
    <row r="643" spans="3:5" ht="15.75" customHeight="1">
      <c r="C643" s="142"/>
      <c r="E643" s="142"/>
    </row>
    <row r="644" spans="3:5" ht="15.75" customHeight="1">
      <c r="C644" s="142"/>
      <c r="E644" s="142"/>
    </row>
    <row r="645" spans="3:5" ht="15.75" customHeight="1">
      <c r="C645" s="142"/>
      <c r="E645" s="142"/>
    </row>
    <row r="646" spans="3:5" ht="15.75" customHeight="1">
      <c r="C646" s="142"/>
      <c r="E646" s="142"/>
    </row>
    <row r="647" spans="3:5" ht="15.75" customHeight="1">
      <c r="C647" s="142"/>
      <c r="E647" s="142"/>
    </row>
    <row r="648" spans="3:5" ht="15.75" customHeight="1">
      <c r="C648" s="142"/>
      <c r="E648" s="142"/>
    </row>
    <row r="649" spans="3:5" ht="15.75" customHeight="1">
      <c r="C649" s="142"/>
      <c r="E649" s="142"/>
    </row>
    <row r="650" spans="3:5" ht="15.75" customHeight="1">
      <c r="C650" s="142"/>
      <c r="E650" s="142"/>
    </row>
    <row r="651" spans="3:5" ht="15.75" customHeight="1">
      <c r="C651" s="142"/>
      <c r="E651" s="142"/>
    </row>
    <row r="652" spans="3:5" ht="15.75" customHeight="1">
      <c r="C652" s="142"/>
      <c r="E652" s="142"/>
    </row>
    <row r="653" spans="3:5" ht="15.75" customHeight="1">
      <c r="C653" s="142"/>
      <c r="E653" s="142"/>
    </row>
    <row r="654" spans="3:5" ht="15.75" customHeight="1">
      <c r="C654" s="142"/>
      <c r="E654" s="142"/>
    </row>
    <row r="655" spans="3:5" ht="15.75" customHeight="1">
      <c r="C655" s="142"/>
      <c r="E655" s="142"/>
    </row>
    <row r="656" spans="3:5" ht="15.75" customHeight="1">
      <c r="C656" s="142"/>
      <c r="E656" s="142"/>
    </row>
    <row r="657" spans="3:5" ht="15.75" customHeight="1">
      <c r="C657" s="142"/>
      <c r="E657" s="142"/>
    </row>
    <row r="658" spans="3:5" ht="15.75" customHeight="1">
      <c r="C658" s="142"/>
      <c r="E658" s="142"/>
    </row>
    <row r="659" spans="3:5" ht="15.75" customHeight="1">
      <c r="C659" s="142"/>
      <c r="E659" s="142"/>
    </row>
    <row r="660" spans="3:5" ht="15.75" customHeight="1">
      <c r="C660" s="142"/>
      <c r="E660" s="142"/>
    </row>
    <row r="661" spans="3:5" ht="15.75" customHeight="1">
      <c r="C661" s="142"/>
      <c r="E661" s="142"/>
    </row>
    <row r="662" spans="3:5" ht="15.75" customHeight="1">
      <c r="C662" s="142"/>
      <c r="E662" s="142"/>
    </row>
    <row r="663" spans="3:5" ht="15.75" customHeight="1">
      <c r="C663" s="142"/>
      <c r="E663" s="142"/>
    </row>
    <row r="664" spans="3:5" ht="15.75" customHeight="1">
      <c r="C664" s="142"/>
      <c r="E664" s="142"/>
    </row>
    <row r="665" spans="3:5" ht="15.75" customHeight="1">
      <c r="C665" s="142"/>
      <c r="E665" s="142"/>
    </row>
    <row r="666" spans="3:5" ht="15.75" customHeight="1">
      <c r="C666" s="142"/>
      <c r="E666" s="142"/>
    </row>
    <row r="667" spans="3:5" ht="15.75" customHeight="1">
      <c r="C667" s="142"/>
      <c r="E667" s="142"/>
    </row>
    <row r="668" spans="3:5" ht="15.75" customHeight="1">
      <c r="C668" s="142"/>
      <c r="E668" s="142"/>
    </row>
    <row r="669" spans="3:5" ht="15.75" customHeight="1">
      <c r="C669" s="142"/>
      <c r="E669" s="142"/>
    </row>
    <row r="670" spans="3:5" ht="15.75" customHeight="1">
      <c r="C670" s="142"/>
      <c r="E670" s="142"/>
    </row>
    <row r="671" spans="3:5" ht="15.75" customHeight="1">
      <c r="C671" s="142"/>
      <c r="E671" s="142"/>
    </row>
    <row r="672" spans="3:5" ht="15.75" customHeight="1">
      <c r="C672" s="142"/>
      <c r="E672" s="142"/>
    </row>
    <row r="673" spans="3:5" ht="15.75" customHeight="1">
      <c r="C673" s="142"/>
      <c r="E673" s="142"/>
    </row>
    <row r="674" spans="3:5" ht="15.75" customHeight="1">
      <c r="C674" s="142"/>
      <c r="E674" s="142"/>
    </row>
    <row r="675" spans="3:5" ht="15.75" customHeight="1">
      <c r="C675" s="142"/>
      <c r="E675" s="142"/>
    </row>
    <row r="676" spans="3:5" ht="15.75" customHeight="1">
      <c r="C676" s="142"/>
      <c r="E676" s="142"/>
    </row>
    <row r="677" spans="3:5" ht="15.75" customHeight="1">
      <c r="C677" s="142"/>
      <c r="E677" s="142"/>
    </row>
    <row r="678" spans="3:5" ht="15.75" customHeight="1">
      <c r="C678" s="142"/>
      <c r="E678" s="142"/>
    </row>
    <row r="679" spans="3:5" ht="15.75" customHeight="1">
      <c r="C679" s="142"/>
      <c r="E679" s="142"/>
    </row>
    <row r="680" spans="3:5" ht="15.75" customHeight="1">
      <c r="C680" s="142"/>
      <c r="E680" s="142"/>
    </row>
    <row r="681" spans="3:5" ht="15.75" customHeight="1">
      <c r="C681" s="142"/>
      <c r="E681" s="142"/>
    </row>
    <row r="682" spans="3:5" ht="15.75" customHeight="1">
      <c r="C682" s="142"/>
      <c r="E682" s="142"/>
    </row>
    <row r="683" spans="3:5" ht="15.75" customHeight="1">
      <c r="C683" s="142"/>
      <c r="E683" s="142"/>
    </row>
    <row r="684" spans="3:5" ht="15.75" customHeight="1">
      <c r="C684" s="142"/>
      <c r="E684" s="142"/>
    </row>
    <row r="685" spans="3:5" ht="15.75" customHeight="1">
      <c r="C685" s="142"/>
      <c r="E685" s="142"/>
    </row>
    <row r="686" spans="3:5" ht="15.75" customHeight="1">
      <c r="C686" s="142"/>
      <c r="E686" s="142"/>
    </row>
    <row r="687" spans="3:5" ht="15.75" customHeight="1">
      <c r="C687" s="142"/>
      <c r="E687" s="142"/>
    </row>
    <row r="688" spans="3:5" ht="15.75" customHeight="1">
      <c r="C688" s="142"/>
      <c r="E688" s="142"/>
    </row>
    <row r="689" spans="3:5" ht="15.75" customHeight="1">
      <c r="C689" s="142"/>
      <c r="E689" s="142"/>
    </row>
    <row r="690" spans="3:5" ht="15.75" customHeight="1">
      <c r="C690" s="142"/>
      <c r="E690" s="142"/>
    </row>
    <row r="691" spans="3:5" ht="15.75" customHeight="1">
      <c r="C691" s="142"/>
      <c r="E691" s="142"/>
    </row>
    <row r="692" spans="3:5" ht="15.75" customHeight="1">
      <c r="C692" s="142"/>
      <c r="E692" s="142"/>
    </row>
    <row r="693" spans="3:5" ht="15.75" customHeight="1">
      <c r="C693" s="142"/>
      <c r="E693" s="142"/>
    </row>
    <row r="694" spans="3:5" ht="15.75" customHeight="1">
      <c r="C694" s="142"/>
      <c r="E694" s="142"/>
    </row>
    <row r="695" spans="3:5" ht="15.75" customHeight="1">
      <c r="C695" s="142"/>
      <c r="E695" s="142"/>
    </row>
    <row r="696" spans="3:5" ht="15.75" customHeight="1">
      <c r="C696" s="142"/>
      <c r="E696" s="142"/>
    </row>
    <row r="697" spans="3:5" ht="15.75" customHeight="1">
      <c r="C697" s="142"/>
      <c r="E697" s="142"/>
    </row>
    <row r="698" spans="3:5" ht="15.75" customHeight="1">
      <c r="C698" s="142"/>
      <c r="E698" s="142"/>
    </row>
    <row r="699" spans="3:5" ht="15.75" customHeight="1">
      <c r="C699" s="142"/>
      <c r="E699" s="142"/>
    </row>
    <row r="700" spans="3:5" ht="15.75" customHeight="1">
      <c r="C700" s="142"/>
      <c r="E700" s="142"/>
    </row>
    <row r="701" spans="3:5" ht="15.75" customHeight="1">
      <c r="C701" s="142"/>
      <c r="E701" s="142"/>
    </row>
    <row r="702" spans="3:5" ht="15.75" customHeight="1">
      <c r="C702" s="142"/>
      <c r="E702" s="142"/>
    </row>
    <row r="703" spans="3:5" ht="15.75" customHeight="1">
      <c r="C703" s="142"/>
      <c r="E703" s="142"/>
    </row>
    <row r="704" spans="3:5" ht="15.75" customHeight="1">
      <c r="C704" s="142"/>
      <c r="E704" s="142"/>
    </row>
    <row r="705" spans="3:5" ht="15.75" customHeight="1">
      <c r="C705" s="142"/>
      <c r="E705" s="142"/>
    </row>
    <row r="706" spans="3:5" ht="15.75" customHeight="1">
      <c r="C706" s="142"/>
      <c r="E706" s="142"/>
    </row>
    <row r="707" spans="3:5" ht="15.75" customHeight="1">
      <c r="C707" s="142"/>
      <c r="E707" s="142"/>
    </row>
    <row r="708" spans="3:5" ht="15.75" customHeight="1">
      <c r="C708" s="142"/>
      <c r="E708" s="142"/>
    </row>
    <row r="709" spans="3:5" ht="15.75" customHeight="1">
      <c r="C709" s="142"/>
      <c r="E709" s="142"/>
    </row>
    <row r="710" spans="3:5" ht="15.75" customHeight="1">
      <c r="C710" s="142"/>
      <c r="E710" s="142"/>
    </row>
    <row r="711" spans="3:5" ht="15.75" customHeight="1">
      <c r="C711" s="142"/>
      <c r="E711" s="142"/>
    </row>
    <row r="712" spans="3:5" ht="15.75" customHeight="1">
      <c r="C712" s="142"/>
      <c r="E712" s="142"/>
    </row>
    <row r="713" spans="3:5" ht="15.75" customHeight="1">
      <c r="C713" s="142"/>
      <c r="E713" s="142"/>
    </row>
    <row r="714" spans="3:5" ht="15.75" customHeight="1">
      <c r="C714" s="142"/>
      <c r="E714" s="142"/>
    </row>
    <row r="715" spans="3:5" ht="15.75" customHeight="1">
      <c r="C715" s="142"/>
      <c r="E715" s="142"/>
    </row>
    <row r="716" spans="3:5" ht="15.75" customHeight="1">
      <c r="C716" s="142"/>
      <c r="E716" s="142"/>
    </row>
    <row r="717" spans="3:5" ht="15.75" customHeight="1">
      <c r="C717" s="142"/>
      <c r="E717" s="142"/>
    </row>
    <row r="718" spans="3:5" ht="15.75" customHeight="1">
      <c r="C718" s="142"/>
      <c r="E718" s="142"/>
    </row>
    <row r="719" spans="3:5" ht="15.75" customHeight="1">
      <c r="C719" s="142"/>
      <c r="E719" s="142"/>
    </row>
    <row r="720" spans="3:5" ht="15.75" customHeight="1">
      <c r="C720" s="142"/>
      <c r="E720" s="142"/>
    </row>
    <row r="721" spans="3:5" ht="15.75" customHeight="1">
      <c r="C721" s="142"/>
      <c r="E721" s="142"/>
    </row>
    <row r="722" spans="3:5" ht="15.75" customHeight="1">
      <c r="C722" s="142"/>
      <c r="E722" s="142"/>
    </row>
    <row r="723" spans="3:5" ht="15.75" customHeight="1">
      <c r="C723" s="142"/>
      <c r="E723" s="142"/>
    </row>
    <row r="724" spans="3:5" ht="15.75" customHeight="1">
      <c r="C724" s="142"/>
      <c r="E724" s="142"/>
    </row>
    <row r="725" spans="3:5" ht="15.75" customHeight="1">
      <c r="C725" s="142"/>
      <c r="E725" s="142"/>
    </row>
    <row r="726" spans="3:5" ht="15.75" customHeight="1">
      <c r="C726" s="142"/>
      <c r="E726" s="142"/>
    </row>
    <row r="727" spans="3:5" ht="15.75" customHeight="1">
      <c r="C727" s="142"/>
      <c r="E727" s="142"/>
    </row>
    <row r="728" spans="3:5" ht="15.75" customHeight="1">
      <c r="C728" s="142"/>
      <c r="E728" s="142"/>
    </row>
    <row r="729" spans="3:5" ht="15.75" customHeight="1">
      <c r="C729" s="142"/>
      <c r="E729" s="142"/>
    </row>
    <row r="730" spans="3:5" ht="15.75" customHeight="1">
      <c r="C730" s="142"/>
      <c r="E730" s="142"/>
    </row>
    <row r="731" spans="3:5" ht="15.75" customHeight="1">
      <c r="C731" s="142"/>
      <c r="E731" s="142"/>
    </row>
    <row r="732" spans="3:5" ht="15.75" customHeight="1">
      <c r="C732" s="142"/>
      <c r="E732" s="142"/>
    </row>
    <row r="733" spans="3:5" ht="15.75" customHeight="1">
      <c r="C733" s="142"/>
      <c r="E733" s="142"/>
    </row>
    <row r="734" spans="3:5" ht="15.75" customHeight="1">
      <c r="C734" s="142"/>
      <c r="E734" s="142"/>
    </row>
    <row r="735" spans="3:5" ht="15.75" customHeight="1">
      <c r="C735" s="142"/>
      <c r="E735" s="142"/>
    </row>
    <row r="736" spans="3:5" ht="15.75" customHeight="1">
      <c r="C736" s="142"/>
      <c r="E736" s="142"/>
    </row>
    <row r="737" spans="3:5" ht="15.75" customHeight="1">
      <c r="C737" s="142"/>
      <c r="E737" s="142"/>
    </row>
    <row r="738" spans="3:5" ht="15.75" customHeight="1">
      <c r="C738" s="142"/>
      <c r="E738" s="142"/>
    </row>
    <row r="739" spans="3:5" ht="15.75" customHeight="1">
      <c r="C739" s="142"/>
      <c r="E739" s="142"/>
    </row>
    <row r="740" spans="3:5" ht="15.75" customHeight="1">
      <c r="C740" s="142"/>
      <c r="E740" s="142"/>
    </row>
    <row r="741" spans="3:5" ht="15.75" customHeight="1">
      <c r="C741" s="142"/>
      <c r="E741" s="142"/>
    </row>
    <row r="742" spans="3:5" ht="15.75" customHeight="1">
      <c r="C742" s="142"/>
      <c r="E742" s="142"/>
    </row>
    <row r="743" spans="3:5" ht="15.75" customHeight="1">
      <c r="C743" s="142"/>
      <c r="E743" s="142"/>
    </row>
    <row r="744" spans="3:5" ht="15.75" customHeight="1">
      <c r="C744" s="142"/>
      <c r="E744" s="142"/>
    </row>
    <row r="745" spans="3:5" ht="15.75" customHeight="1">
      <c r="C745" s="142"/>
      <c r="E745" s="142"/>
    </row>
    <row r="746" spans="3:5" ht="15.75" customHeight="1">
      <c r="C746" s="142"/>
      <c r="E746" s="142"/>
    </row>
    <row r="747" spans="3:5" ht="15.75" customHeight="1">
      <c r="C747" s="142"/>
      <c r="E747" s="142"/>
    </row>
    <row r="748" spans="3:5" ht="15.75" customHeight="1">
      <c r="C748" s="142"/>
      <c r="E748" s="142"/>
    </row>
    <row r="749" spans="3:5" ht="15.75" customHeight="1">
      <c r="C749" s="142"/>
      <c r="E749" s="142"/>
    </row>
    <row r="750" spans="3:5" ht="15.75" customHeight="1">
      <c r="C750" s="142"/>
      <c r="E750" s="142"/>
    </row>
    <row r="751" spans="3:5" ht="15.75" customHeight="1">
      <c r="C751" s="142"/>
      <c r="E751" s="142"/>
    </row>
    <row r="752" spans="3:5" ht="15.75" customHeight="1">
      <c r="C752" s="142"/>
      <c r="E752" s="142"/>
    </row>
    <row r="753" spans="3:5" ht="15.75" customHeight="1">
      <c r="C753" s="142"/>
      <c r="E753" s="142"/>
    </row>
    <row r="754" spans="3:5" ht="15.75" customHeight="1">
      <c r="C754" s="142"/>
      <c r="E754" s="142"/>
    </row>
    <row r="755" spans="3:5" ht="15.75" customHeight="1">
      <c r="C755" s="142"/>
      <c r="E755" s="142"/>
    </row>
    <row r="756" spans="3:5" ht="15.75" customHeight="1">
      <c r="C756" s="142"/>
      <c r="E756" s="142"/>
    </row>
    <row r="757" spans="3:5" ht="15.75" customHeight="1">
      <c r="C757" s="142"/>
      <c r="E757" s="142"/>
    </row>
    <row r="758" spans="3:5" ht="15.75" customHeight="1">
      <c r="C758" s="142"/>
      <c r="E758" s="142"/>
    </row>
    <row r="759" spans="3:5" ht="15.75" customHeight="1">
      <c r="C759" s="142"/>
      <c r="E759" s="142"/>
    </row>
    <row r="760" spans="3:5" ht="15.75" customHeight="1">
      <c r="C760" s="142"/>
      <c r="E760" s="142"/>
    </row>
    <row r="761" spans="3:5" ht="15.75" customHeight="1">
      <c r="C761" s="142"/>
      <c r="E761" s="142"/>
    </row>
    <row r="762" spans="3:5" ht="15.75" customHeight="1">
      <c r="C762" s="142"/>
      <c r="E762" s="142"/>
    </row>
    <row r="763" spans="3:5" ht="15.75" customHeight="1">
      <c r="C763" s="142"/>
      <c r="E763" s="142"/>
    </row>
    <row r="764" spans="3:5" ht="15.75" customHeight="1">
      <c r="C764" s="142"/>
      <c r="E764" s="142"/>
    </row>
    <row r="765" spans="3:5" ht="15.75" customHeight="1">
      <c r="C765" s="142"/>
      <c r="E765" s="142"/>
    </row>
    <row r="766" spans="3:5" ht="15.75" customHeight="1">
      <c r="C766" s="142"/>
      <c r="E766" s="142"/>
    </row>
    <row r="767" spans="3:5" ht="15.75" customHeight="1">
      <c r="C767" s="142"/>
      <c r="E767" s="142"/>
    </row>
    <row r="768" spans="3:5" ht="15.75" customHeight="1">
      <c r="C768" s="142"/>
      <c r="E768" s="142"/>
    </row>
    <row r="769" spans="3:5" ht="15.75" customHeight="1">
      <c r="C769" s="142"/>
      <c r="E769" s="142"/>
    </row>
    <row r="770" spans="3:5" ht="15.75" customHeight="1">
      <c r="C770" s="142"/>
      <c r="E770" s="142"/>
    </row>
    <row r="771" spans="3:5" ht="15.75" customHeight="1">
      <c r="C771" s="142"/>
      <c r="E771" s="142"/>
    </row>
    <row r="772" spans="3:5" ht="15.75" customHeight="1">
      <c r="C772" s="142"/>
      <c r="E772" s="142"/>
    </row>
    <row r="773" spans="3:5" ht="15.75" customHeight="1">
      <c r="C773" s="142"/>
      <c r="E773" s="142"/>
    </row>
    <row r="774" spans="3:5" ht="15.75" customHeight="1">
      <c r="C774" s="142"/>
      <c r="E774" s="142"/>
    </row>
    <row r="775" spans="3:5" ht="15.75" customHeight="1">
      <c r="C775" s="142"/>
      <c r="E775" s="142"/>
    </row>
    <row r="776" spans="3:5" ht="15.75" customHeight="1">
      <c r="C776" s="142"/>
      <c r="E776" s="142"/>
    </row>
    <row r="777" spans="3:5" ht="15.75" customHeight="1">
      <c r="C777" s="142"/>
      <c r="E777" s="142"/>
    </row>
    <row r="778" spans="3:5" ht="15.75" customHeight="1">
      <c r="C778" s="142"/>
      <c r="E778" s="142"/>
    </row>
    <row r="779" spans="3:5" ht="15.75" customHeight="1">
      <c r="C779" s="142"/>
      <c r="E779" s="142"/>
    </row>
    <row r="780" spans="3:5" ht="15.75" customHeight="1">
      <c r="C780" s="142"/>
      <c r="E780" s="142"/>
    </row>
    <row r="781" spans="3:5" ht="15.75" customHeight="1">
      <c r="C781" s="142"/>
      <c r="E781" s="142"/>
    </row>
    <row r="782" spans="3:5" ht="15.75" customHeight="1">
      <c r="C782" s="142"/>
      <c r="E782" s="142"/>
    </row>
    <row r="783" spans="3:5" ht="15.75" customHeight="1">
      <c r="C783" s="142"/>
      <c r="E783" s="142"/>
    </row>
    <row r="784" spans="3:5" ht="15.75" customHeight="1">
      <c r="C784" s="142"/>
      <c r="E784" s="142"/>
    </row>
    <row r="785" spans="3:5" ht="15.75" customHeight="1">
      <c r="C785" s="142"/>
      <c r="E785" s="142"/>
    </row>
    <row r="786" spans="3:5" ht="15.75" customHeight="1">
      <c r="C786" s="142"/>
      <c r="E786" s="142"/>
    </row>
    <row r="787" spans="3:5" ht="15.75" customHeight="1">
      <c r="C787" s="142"/>
      <c r="E787" s="142"/>
    </row>
    <row r="788" spans="3:5" ht="15.75" customHeight="1">
      <c r="C788" s="142"/>
      <c r="E788" s="142"/>
    </row>
    <row r="789" spans="3:5" ht="15.75" customHeight="1">
      <c r="C789" s="142"/>
      <c r="E789" s="142"/>
    </row>
    <row r="790" spans="3:5" ht="15.75" customHeight="1">
      <c r="C790" s="142"/>
      <c r="E790" s="142"/>
    </row>
    <row r="791" spans="3:5" ht="15.75" customHeight="1">
      <c r="C791" s="142"/>
      <c r="E791" s="142"/>
    </row>
    <row r="792" spans="3:5" ht="15.75" customHeight="1">
      <c r="C792" s="142"/>
      <c r="E792" s="142"/>
    </row>
    <row r="793" spans="3:5" ht="15.75" customHeight="1">
      <c r="C793" s="142"/>
      <c r="E793" s="142"/>
    </row>
    <row r="794" spans="3:5" ht="15.75" customHeight="1">
      <c r="C794" s="142"/>
      <c r="E794" s="142"/>
    </row>
    <row r="795" spans="3:5" ht="15.75" customHeight="1">
      <c r="C795" s="142"/>
      <c r="E795" s="142"/>
    </row>
    <row r="796" spans="3:5" ht="15.75" customHeight="1">
      <c r="C796" s="142"/>
      <c r="E796" s="142"/>
    </row>
    <row r="797" spans="3:5" ht="15.75" customHeight="1">
      <c r="C797" s="142"/>
      <c r="E797" s="142"/>
    </row>
    <row r="798" spans="3:5" ht="15.75" customHeight="1">
      <c r="C798" s="142"/>
      <c r="E798" s="142"/>
    </row>
    <row r="799" spans="3:5" ht="15.75" customHeight="1">
      <c r="C799" s="142"/>
      <c r="E799" s="142"/>
    </row>
    <row r="800" spans="3:5" ht="15.75" customHeight="1">
      <c r="C800" s="142"/>
      <c r="E800" s="142"/>
    </row>
    <row r="801" spans="3:5" ht="15.75" customHeight="1">
      <c r="C801" s="142"/>
      <c r="E801" s="142"/>
    </row>
    <row r="802" spans="3:5" ht="15.75" customHeight="1">
      <c r="C802" s="142"/>
      <c r="E802" s="142"/>
    </row>
    <row r="803" spans="3:5" ht="15.75" customHeight="1">
      <c r="C803" s="142"/>
      <c r="E803" s="142"/>
    </row>
    <row r="804" spans="3:5" ht="15.75" customHeight="1">
      <c r="C804" s="142"/>
      <c r="E804" s="142"/>
    </row>
    <row r="805" spans="3:5" ht="15.75" customHeight="1">
      <c r="C805" s="142"/>
      <c r="E805" s="142"/>
    </row>
    <row r="806" spans="3:5" ht="15.75" customHeight="1">
      <c r="C806" s="142"/>
      <c r="E806" s="142"/>
    </row>
    <row r="807" spans="3:5" ht="15.75" customHeight="1">
      <c r="C807" s="142"/>
      <c r="E807" s="142"/>
    </row>
    <row r="808" spans="3:5" ht="15.75" customHeight="1">
      <c r="C808" s="142"/>
      <c r="E808" s="142"/>
    </row>
    <row r="809" spans="3:5" ht="15.75" customHeight="1">
      <c r="C809" s="142"/>
      <c r="E809" s="142"/>
    </row>
    <row r="810" spans="3:5" ht="15.75" customHeight="1">
      <c r="C810" s="142"/>
      <c r="E810" s="142"/>
    </row>
    <row r="811" spans="3:5" ht="15.75" customHeight="1">
      <c r="C811" s="142"/>
      <c r="E811" s="142"/>
    </row>
    <row r="812" spans="3:5" ht="15.75" customHeight="1">
      <c r="C812" s="142"/>
      <c r="E812" s="142"/>
    </row>
    <row r="813" spans="3:5" ht="15.75" customHeight="1">
      <c r="C813" s="142"/>
      <c r="E813" s="142"/>
    </row>
    <row r="814" spans="3:5" ht="15.75" customHeight="1">
      <c r="C814" s="142"/>
      <c r="E814" s="142"/>
    </row>
    <row r="815" spans="3:5" ht="15.75" customHeight="1">
      <c r="C815" s="142"/>
      <c r="E815" s="142"/>
    </row>
    <row r="816" spans="3:5" ht="15.75" customHeight="1">
      <c r="C816" s="142"/>
      <c r="E816" s="142"/>
    </row>
    <row r="817" spans="3:5" ht="15.75" customHeight="1">
      <c r="C817" s="142"/>
      <c r="E817" s="142"/>
    </row>
    <row r="818" spans="3:5" ht="15.75" customHeight="1">
      <c r="C818" s="142"/>
      <c r="E818" s="142"/>
    </row>
    <row r="819" spans="3:5" ht="15.75" customHeight="1">
      <c r="C819" s="142"/>
      <c r="E819" s="142"/>
    </row>
    <row r="820" spans="3:5" ht="15.75" customHeight="1">
      <c r="C820" s="142"/>
      <c r="E820" s="142"/>
    </row>
    <row r="821" spans="3:5" ht="15.75" customHeight="1">
      <c r="C821" s="142"/>
      <c r="E821" s="142"/>
    </row>
    <row r="822" spans="3:5" ht="15.75" customHeight="1">
      <c r="C822" s="142"/>
      <c r="E822" s="142"/>
    </row>
    <row r="823" spans="3:5" ht="15.75" customHeight="1">
      <c r="C823" s="142"/>
      <c r="E823" s="142"/>
    </row>
    <row r="824" spans="3:5" ht="15.75" customHeight="1">
      <c r="C824" s="142"/>
      <c r="E824" s="142"/>
    </row>
    <row r="825" spans="3:5" ht="15.75" customHeight="1">
      <c r="C825" s="142"/>
      <c r="E825" s="142"/>
    </row>
    <row r="826" spans="3:5" ht="15.75" customHeight="1">
      <c r="C826" s="142"/>
      <c r="E826" s="142"/>
    </row>
    <row r="827" spans="3:5" ht="15.75" customHeight="1">
      <c r="C827" s="142"/>
      <c r="E827" s="142"/>
    </row>
    <row r="828" spans="3:5" ht="15.75" customHeight="1">
      <c r="C828" s="142"/>
      <c r="E828" s="142"/>
    </row>
    <row r="829" spans="3:5" ht="15.75" customHeight="1">
      <c r="C829" s="142"/>
      <c r="E829" s="142"/>
    </row>
    <row r="830" spans="3:5" ht="15.75" customHeight="1">
      <c r="C830" s="142"/>
      <c r="E830" s="142"/>
    </row>
    <row r="831" spans="3:5" ht="15.75" customHeight="1">
      <c r="C831" s="142"/>
      <c r="E831" s="142"/>
    </row>
    <row r="832" spans="3:5" ht="15.75" customHeight="1">
      <c r="C832" s="142"/>
      <c r="E832" s="142"/>
    </row>
    <row r="833" spans="3:5" ht="15.75" customHeight="1">
      <c r="C833" s="142"/>
      <c r="E833" s="142"/>
    </row>
    <row r="834" spans="3:5" ht="15.75" customHeight="1">
      <c r="C834" s="142"/>
      <c r="E834" s="142"/>
    </row>
    <row r="835" spans="3:5" ht="15.75" customHeight="1">
      <c r="C835" s="142"/>
      <c r="E835" s="142"/>
    </row>
    <row r="836" spans="3:5" ht="15.75" customHeight="1">
      <c r="C836" s="142"/>
      <c r="E836" s="142"/>
    </row>
    <row r="837" spans="3:5" ht="15.75" customHeight="1">
      <c r="C837" s="142"/>
      <c r="E837" s="142"/>
    </row>
    <row r="838" spans="3:5" ht="15.75" customHeight="1">
      <c r="C838" s="142"/>
      <c r="E838" s="142"/>
    </row>
    <row r="839" spans="3:5" ht="15.75" customHeight="1">
      <c r="C839" s="142"/>
      <c r="E839" s="142"/>
    </row>
    <row r="840" spans="3:5" ht="15.75" customHeight="1">
      <c r="C840" s="142"/>
      <c r="E840" s="142"/>
    </row>
    <row r="841" spans="3:5" ht="15.75" customHeight="1">
      <c r="C841" s="142"/>
      <c r="E841" s="142"/>
    </row>
    <row r="842" spans="3:5" ht="15.75" customHeight="1">
      <c r="C842" s="142"/>
      <c r="E842" s="142"/>
    </row>
    <row r="843" spans="3:5" ht="15.75" customHeight="1">
      <c r="C843" s="142"/>
      <c r="E843" s="142"/>
    </row>
    <row r="844" spans="3:5" ht="15.75" customHeight="1">
      <c r="C844" s="142"/>
      <c r="E844" s="142"/>
    </row>
    <row r="845" spans="3:5" ht="15.75" customHeight="1">
      <c r="C845" s="142"/>
      <c r="E845" s="142"/>
    </row>
    <row r="846" spans="3:5" ht="15.75" customHeight="1">
      <c r="C846" s="142"/>
      <c r="E846" s="142"/>
    </row>
    <row r="847" spans="3:5" ht="15.75" customHeight="1">
      <c r="C847" s="142"/>
      <c r="E847" s="142"/>
    </row>
    <row r="848" spans="3:5" ht="15.75" customHeight="1">
      <c r="C848" s="142"/>
      <c r="E848" s="142"/>
    </row>
    <row r="849" spans="3:5" ht="15.75" customHeight="1">
      <c r="C849" s="142"/>
      <c r="E849" s="142"/>
    </row>
    <row r="850" spans="3:5" ht="15.75" customHeight="1">
      <c r="C850" s="142"/>
      <c r="E850" s="142"/>
    </row>
    <row r="851" spans="3:5" ht="15.75" customHeight="1">
      <c r="C851" s="142"/>
      <c r="E851" s="142"/>
    </row>
    <row r="852" spans="3:5" ht="15.75" customHeight="1">
      <c r="C852" s="142"/>
      <c r="E852" s="142"/>
    </row>
    <row r="853" spans="3:5" ht="15.75" customHeight="1">
      <c r="C853" s="142"/>
      <c r="E853" s="142"/>
    </row>
    <row r="854" spans="3:5" ht="15.75" customHeight="1">
      <c r="C854" s="142"/>
      <c r="E854" s="142"/>
    </row>
    <row r="855" spans="3:5" ht="15.75" customHeight="1">
      <c r="C855" s="142"/>
      <c r="E855" s="142"/>
    </row>
    <row r="856" spans="3:5" ht="15.75" customHeight="1">
      <c r="C856" s="142"/>
      <c r="E856" s="142"/>
    </row>
    <row r="857" spans="3:5" ht="15.75" customHeight="1">
      <c r="C857" s="142"/>
      <c r="E857" s="142"/>
    </row>
    <row r="858" spans="3:5" ht="15.75" customHeight="1">
      <c r="C858" s="142"/>
      <c r="E858" s="142"/>
    </row>
    <row r="859" spans="3:5" ht="15.75" customHeight="1">
      <c r="C859" s="142"/>
      <c r="E859" s="142"/>
    </row>
    <row r="860" spans="3:5" ht="15.75" customHeight="1">
      <c r="C860" s="142"/>
      <c r="E860" s="142"/>
    </row>
    <row r="861" spans="3:5" ht="15.75" customHeight="1">
      <c r="C861" s="142"/>
      <c r="E861" s="142"/>
    </row>
    <row r="862" spans="3:5" ht="15.75" customHeight="1">
      <c r="C862" s="142"/>
      <c r="E862" s="142"/>
    </row>
    <row r="863" spans="3:5" ht="15.75" customHeight="1">
      <c r="C863" s="142"/>
      <c r="E863" s="142"/>
    </row>
    <row r="864" spans="3:5" ht="15.75" customHeight="1">
      <c r="C864" s="142"/>
      <c r="E864" s="142"/>
    </row>
    <row r="865" spans="3:5" ht="15.75" customHeight="1">
      <c r="C865" s="142"/>
      <c r="E865" s="142"/>
    </row>
    <row r="866" spans="3:5" ht="15.75" customHeight="1">
      <c r="C866" s="142"/>
      <c r="E866" s="142"/>
    </row>
    <row r="867" spans="3:5" ht="15.75" customHeight="1">
      <c r="C867" s="142"/>
      <c r="E867" s="142"/>
    </row>
    <row r="868" spans="3:5" ht="15.75" customHeight="1">
      <c r="C868" s="142"/>
      <c r="E868" s="142"/>
    </row>
    <row r="869" spans="3:5" ht="15.75" customHeight="1">
      <c r="C869" s="142"/>
      <c r="E869" s="142"/>
    </row>
    <row r="870" spans="3:5" ht="15.75" customHeight="1">
      <c r="C870" s="142"/>
      <c r="E870" s="142"/>
    </row>
    <row r="871" spans="3:5" ht="15.75" customHeight="1">
      <c r="C871" s="142"/>
      <c r="E871" s="142"/>
    </row>
    <row r="872" spans="3:5" ht="15.75" customHeight="1">
      <c r="C872" s="142"/>
      <c r="E872" s="142"/>
    </row>
    <row r="873" spans="3:5" ht="15.75" customHeight="1">
      <c r="C873" s="142"/>
      <c r="E873" s="142"/>
    </row>
    <row r="874" spans="3:5" ht="15.75" customHeight="1">
      <c r="C874" s="142"/>
      <c r="E874" s="142"/>
    </row>
    <row r="875" spans="3:5" ht="15.75" customHeight="1">
      <c r="C875" s="142"/>
      <c r="E875" s="142"/>
    </row>
    <row r="876" spans="3:5" ht="15.75" customHeight="1">
      <c r="C876" s="142"/>
      <c r="E876" s="142"/>
    </row>
    <row r="877" spans="3:5" ht="15.75" customHeight="1">
      <c r="C877" s="142"/>
      <c r="E877" s="142"/>
    </row>
    <row r="878" spans="3:5" ht="15.75" customHeight="1">
      <c r="C878" s="142"/>
      <c r="E878" s="142"/>
    </row>
    <row r="879" spans="3:5" ht="15.75" customHeight="1">
      <c r="C879" s="142"/>
      <c r="E879" s="142"/>
    </row>
    <row r="880" spans="3:5" ht="15.75" customHeight="1">
      <c r="C880" s="142"/>
      <c r="E880" s="142"/>
    </row>
    <row r="881" spans="3:5" ht="15.75" customHeight="1">
      <c r="C881" s="142"/>
      <c r="E881" s="142"/>
    </row>
    <row r="882" spans="3:5" ht="15.75" customHeight="1">
      <c r="C882" s="142"/>
      <c r="E882" s="142"/>
    </row>
    <row r="883" spans="3:5" ht="15.75" customHeight="1">
      <c r="C883" s="142"/>
      <c r="E883" s="142"/>
    </row>
    <row r="884" spans="3:5" ht="15.75" customHeight="1">
      <c r="C884" s="142"/>
      <c r="E884" s="142"/>
    </row>
    <row r="885" spans="3:5" ht="15.75" customHeight="1">
      <c r="C885" s="142"/>
      <c r="E885" s="142"/>
    </row>
    <row r="886" spans="3:5" ht="15.75" customHeight="1">
      <c r="C886" s="142"/>
      <c r="E886" s="142"/>
    </row>
    <row r="887" spans="3:5" ht="15.75" customHeight="1">
      <c r="C887" s="142"/>
      <c r="E887" s="142"/>
    </row>
    <row r="888" spans="3:5" ht="15.75" customHeight="1">
      <c r="C888" s="142"/>
      <c r="E888" s="142"/>
    </row>
    <row r="889" spans="3:5" ht="15.75" customHeight="1">
      <c r="C889" s="142"/>
      <c r="E889" s="142"/>
    </row>
    <row r="890" spans="3:5" ht="15.75" customHeight="1">
      <c r="C890" s="142"/>
      <c r="E890" s="142"/>
    </row>
    <row r="891" spans="3:5" ht="15.75" customHeight="1">
      <c r="C891" s="142"/>
      <c r="E891" s="142"/>
    </row>
    <row r="892" spans="3:5" ht="15.75" customHeight="1">
      <c r="C892" s="142"/>
      <c r="E892" s="142"/>
    </row>
    <row r="893" spans="3:5" ht="15.75" customHeight="1">
      <c r="C893" s="142"/>
      <c r="E893" s="142"/>
    </row>
    <row r="894" spans="3:5" ht="15.75" customHeight="1">
      <c r="C894" s="142"/>
      <c r="E894" s="142"/>
    </row>
    <row r="895" spans="3:5" ht="15.75" customHeight="1">
      <c r="C895" s="142"/>
      <c r="E895" s="142"/>
    </row>
    <row r="896" spans="3:5" ht="15.75" customHeight="1">
      <c r="C896" s="142"/>
      <c r="E896" s="142"/>
    </row>
    <row r="897" spans="3:5" ht="15.75" customHeight="1">
      <c r="C897" s="142"/>
      <c r="E897" s="142"/>
    </row>
    <row r="898" spans="3:5" ht="15.75" customHeight="1">
      <c r="C898" s="142"/>
      <c r="E898" s="142"/>
    </row>
    <row r="899" spans="3:5" ht="15.75" customHeight="1">
      <c r="C899" s="142"/>
      <c r="E899" s="142"/>
    </row>
    <row r="900" spans="3:5" ht="15.75" customHeight="1">
      <c r="C900" s="142"/>
      <c r="E900" s="142"/>
    </row>
    <row r="901" spans="3:5" ht="15.75" customHeight="1">
      <c r="C901" s="142"/>
      <c r="E901" s="142"/>
    </row>
    <row r="902" spans="3:5" ht="15.75" customHeight="1">
      <c r="C902" s="142"/>
      <c r="E902" s="142"/>
    </row>
    <row r="903" spans="3:5" ht="15.75" customHeight="1">
      <c r="C903" s="142"/>
      <c r="E903" s="142"/>
    </row>
    <row r="904" spans="3:5" ht="15.75" customHeight="1">
      <c r="C904" s="142"/>
      <c r="E904" s="142"/>
    </row>
    <row r="905" spans="3:5" ht="15.75" customHeight="1">
      <c r="C905" s="142"/>
      <c r="E905" s="142"/>
    </row>
    <row r="906" spans="3:5" ht="15.75" customHeight="1">
      <c r="C906" s="142"/>
      <c r="E906" s="142"/>
    </row>
    <row r="907" spans="3:5" ht="15.75" customHeight="1">
      <c r="C907" s="142"/>
      <c r="E907" s="142"/>
    </row>
    <row r="908" spans="3:5" ht="15.75" customHeight="1">
      <c r="C908" s="142"/>
      <c r="E908" s="142"/>
    </row>
    <row r="909" spans="3:5" ht="15.75" customHeight="1">
      <c r="C909" s="142"/>
      <c r="E909" s="142"/>
    </row>
    <row r="910" spans="3:5" ht="15.75" customHeight="1">
      <c r="C910" s="142"/>
      <c r="E910" s="142"/>
    </row>
    <row r="911" spans="3:5" ht="15.75" customHeight="1">
      <c r="C911" s="142"/>
      <c r="E911" s="142"/>
    </row>
    <row r="912" spans="3:5" ht="15.75" customHeight="1">
      <c r="C912" s="142"/>
      <c r="E912" s="142"/>
    </row>
    <row r="913" spans="3:5" ht="15.75" customHeight="1">
      <c r="C913" s="142"/>
      <c r="E913" s="142"/>
    </row>
    <row r="914" spans="3:5" ht="15.75" customHeight="1">
      <c r="C914" s="142"/>
      <c r="E914" s="142"/>
    </row>
    <row r="915" spans="3:5" ht="15.75" customHeight="1">
      <c r="C915" s="142"/>
      <c r="E915" s="142"/>
    </row>
    <row r="916" spans="3:5" ht="15.75" customHeight="1">
      <c r="C916" s="142"/>
      <c r="E916" s="142"/>
    </row>
    <row r="917" spans="3:5" ht="15.75" customHeight="1">
      <c r="C917" s="142"/>
      <c r="E917" s="142"/>
    </row>
    <row r="918" spans="3:5" ht="15.75" customHeight="1">
      <c r="C918" s="142"/>
      <c r="E918" s="142"/>
    </row>
    <row r="919" spans="3:5" ht="15.75" customHeight="1">
      <c r="C919" s="142"/>
      <c r="E919" s="142"/>
    </row>
    <row r="920" spans="3:5" ht="15.75" customHeight="1">
      <c r="C920" s="142"/>
      <c r="E920" s="142"/>
    </row>
    <row r="921" spans="3:5" ht="15.75" customHeight="1">
      <c r="C921" s="142"/>
      <c r="E921" s="142"/>
    </row>
    <row r="922" spans="3:5" ht="15.75" customHeight="1">
      <c r="C922" s="142"/>
      <c r="E922" s="142"/>
    </row>
    <row r="923" spans="3:5" ht="15.75" customHeight="1">
      <c r="C923" s="142"/>
      <c r="E923" s="142"/>
    </row>
    <row r="924" spans="3:5" ht="15.75" customHeight="1">
      <c r="C924" s="142"/>
      <c r="E924" s="142"/>
    </row>
    <row r="925" spans="3:5" ht="15.75" customHeight="1">
      <c r="C925" s="142"/>
      <c r="E925" s="142"/>
    </row>
    <row r="926" spans="3:5" ht="15.75" customHeight="1">
      <c r="C926" s="142"/>
      <c r="E926" s="142"/>
    </row>
    <row r="927" spans="3:5" ht="15.75" customHeight="1">
      <c r="C927" s="142"/>
      <c r="E927" s="142"/>
    </row>
    <row r="928" spans="3:5" ht="15.75" customHeight="1">
      <c r="C928" s="142"/>
      <c r="E928" s="142"/>
    </row>
    <row r="929" spans="3:5" ht="15.75" customHeight="1">
      <c r="C929" s="142"/>
      <c r="E929" s="142"/>
    </row>
    <row r="930" spans="3:5" ht="15.75" customHeight="1">
      <c r="C930" s="142"/>
      <c r="E930" s="142"/>
    </row>
    <row r="931" spans="3:5" ht="15.75" customHeight="1">
      <c r="C931" s="142"/>
      <c r="E931" s="142"/>
    </row>
    <row r="932" spans="3:5" ht="15.75" customHeight="1">
      <c r="C932" s="142"/>
      <c r="E932" s="142"/>
    </row>
    <row r="933" spans="3:5" ht="15.75" customHeight="1">
      <c r="C933" s="142"/>
      <c r="E933" s="142"/>
    </row>
    <row r="934" spans="3:5" ht="15.75" customHeight="1">
      <c r="C934" s="142"/>
      <c r="E934" s="142"/>
    </row>
    <row r="935" spans="3:5" ht="15.75" customHeight="1">
      <c r="C935" s="142"/>
      <c r="E935" s="142"/>
    </row>
    <row r="936" spans="3:5" ht="15.75" customHeight="1">
      <c r="C936" s="142"/>
      <c r="E936" s="142"/>
    </row>
    <row r="937" spans="3:5" ht="15.75" customHeight="1">
      <c r="C937" s="142"/>
      <c r="E937" s="142"/>
    </row>
    <row r="938" spans="3:5" ht="15.75" customHeight="1">
      <c r="C938" s="142"/>
      <c r="E938" s="142"/>
    </row>
    <row r="939" spans="3:5" ht="15.75" customHeight="1">
      <c r="C939" s="142"/>
      <c r="E939" s="142"/>
    </row>
    <row r="940" spans="3:5" ht="15.75" customHeight="1">
      <c r="C940" s="142"/>
      <c r="E940" s="142"/>
    </row>
    <row r="941" spans="3:5" ht="15.75" customHeight="1">
      <c r="C941" s="142"/>
      <c r="E941" s="142"/>
    </row>
    <row r="942" spans="3:5" ht="15.75" customHeight="1">
      <c r="C942" s="142"/>
      <c r="E942" s="142"/>
    </row>
    <row r="943" spans="3:5" ht="15.75" customHeight="1">
      <c r="C943" s="142"/>
      <c r="E943" s="142"/>
    </row>
    <row r="944" spans="3:5" ht="15.75" customHeight="1">
      <c r="C944" s="142"/>
      <c r="E944" s="142"/>
    </row>
    <row r="945" spans="3:5" ht="15.75" customHeight="1">
      <c r="C945" s="142"/>
      <c r="E945" s="142"/>
    </row>
    <row r="946" spans="3:5" ht="15.75" customHeight="1">
      <c r="C946" s="142"/>
      <c r="E946" s="142"/>
    </row>
    <row r="947" spans="3:5" ht="15.75" customHeight="1">
      <c r="C947" s="142"/>
      <c r="E947" s="142"/>
    </row>
    <row r="948" spans="3:5" ht="15.75" customHeight="1">
      <c r="C948" s="142"/>
      <c r="E948" s="142"/>
    </row>
    <row r="949" spans="3:5" ht="15.75" customHeight="1">
      <c r="C949" s="142"/>
      <c r="E949" s="142"/>
    </row>
    <row r="950" spans="3:5" ht="15.75" customHeight="1">
      <c r="C950" s="142"/>
      <c r="E950" s="142"/>
    </row>
    <row r="951" spans="3:5" ht="15.75" customHeight="1">
      <c r="C951" s="142"/>
      <c r="E951" s="142"/>
    </row>
    <row r="952" spans="3:5" ht="15.75" customHeight="1">
      <c r="C952" s="142"/>
      <c r="E952" s="142"/>
    </row>
    <row r="953" spans="3:5" ht="15.75" customHeight="1">
      <c r="C953" s="142"/>
      <c r="E953" s="142"/>
    </row>
    <row r="954" spans="3:5" ht="15.75" customHeight="1">
      <c r="C954" s="142"/>
      <c r="E954" s="142"/>
    </row>
    <row r="955" spans="3:5" ht="15.75" customHeight="1">
      <c r="C955" s="142"/>
      <c r="E955" s="142"/>
    </row>
    <row r="956" spans="3:5" ht="15.75" customHeight="1">
      <c r="C956" s="142"/>
      <c r="E956" s="142"/>
    </row>
    <row r="957" spans="3:5" ht="15.75" customHeight="1">
      <c r="C957" s="142"/>
      <c r="E957" s="142"/>
    </row>
    <row r="958" spans="3:5" ht="15.75" customHeight="1">
      <c r="C958" s="142"/>
      <c r="E958" s="142"/>
    </row>
    <row r="959" spans="3:5" ht="15.75" customHeight="1">
      <c r="C959" s="142"/>
      <c r="E959" s="142"/>
    </row>
    <row r="960" spans="3:5" ht="15.75" customHeight="1">
      <c r="C960" s="142"/>
      <c r="E960" s="142"/>
    </row>
    <row r="961" spans="3:5" ht="15.75" customHeight="1">
      <c r="C961" s="142"/>
      <c r="E961" s="142"/>
    </row>
    <row r="962" spans="3:5" ht="15.75" customHeight="1">
      <c r="C962" s="142"/>
      <c r="E962" s="142"/>
    </row>
    <row r="963" spans="3:5" ht="15.75" customHeight="1">
      <c r="C963" s="142"/>
      <c r="E963" s="142"/>
    </row>
    <row r="964" spans="3:5" ht="15.75" customHeight="1">
      <c r="C964" s="142"/>
      <c r="E964" s="142"/>
    </row>
    <row r="965" spans="3:5" ht="15.75" customHeight="1">
      <c r="C965" s="142"/>
      <c r="E965" s="142"/>
    </row>
    <row r="966" spans="3:5" ht="15.75" customHeight="1">
      <c r="C966" s="142"/>
      <c r="E966" s="142"/>
    </row>
    <row r="967" spans="3:5" ht="15.75" customHeight="1">
      <c r="C967" s="142"/>
      <c r="E967" s="142"/>
    </row>
    <row r="968" spans="3:5" ht="15.75" customHeight="1">
      <c r="C968" s="142"/>
      <c r="E968" s="142"/>
    </row>
    <row r="969" spans="3:5" ht="15.75" customHeight="1">
      <c r="C969" s="142"/>
      <c r="E969" s="142"/>
    </row>
    <row r="970" spans="3:5" ht="15.75" customHeight="1">
      <c r="C970" s="142"/>
      <c r="E970" s="142"/>
    </row>
    <row r="971" spans="3:5" ht="15.75" customHeight="1">
      <c r="C971" s="142"/>
      <c r="E971" s="142"/>
    </row>
    <row r="972" spans="3:5" ht="15.75" customHeight="1">
      <c r="C972" s="142"/>
      <c r="E972" s="142"/>
    </row>
    <row r="973" spans="3:5" ht="15.75" customHeight="1">
      <c r="C973" s="142"/>
      <c r="E973" s="142"/>
    </row>
    <row r="974" spans="3:5" ht="15.75" customHeight="1">
      <c r="C974" s="142"/>
      <c r="E974" s="142"/>
    </row>
    <row r="975" spans="3:5" ht="15.75" customHeight="1">
      <c r="C975" s="142"/>
      <c r="E975" s="142"/>
    </row>
    <row r="976" spans="3:5" ht="15.75" customHeight="1">
      <c r="C976" s="142"/>
      <c r="E976" s="142"/>
    </row>
    <row r="977" spans="3:5" ht="15.75" customHeight="1">
      <c r="C977" s="142"/>
      <c r="E977" s="142"/>
    </row>
    <row r="978" spans="3:5" ht="15.75" customHeight="1">
      <c r="C978" s="142"/>
      <c r="E978" s="142"/>
    </row>
    <row r="979" spans="3:5" ht="15.75" customHeight="1">
      <c r="C979" s="142"/>
      <c r="E979" s="142"/>
    </row>
    <row r="980" spans="3:5" ht="15.75" customHeight="1">
      <c r="C980" s="142"/>
      <c r="E980" s="142"/>
    </row>
    <row r="981" spans="3:5" ht="15.75" customHeight="1">
      <c r="C981" s="142"/>
      <c r="E981" s="142"/>
    </row>
    <row r="982" spans="3:5" ht="15.75" customHeight="1">
      <c r="C982" s="142"/>
      <c r="E982" s="142"/>
    </row>
    <row r="983" spans="3:5" ht="15.75" customHeight="1">
      <c r="C983" s="142"/>
      <c r="E983" s="142"/>
    </row>
    <row r="984" spans="3:5" ht="15.75" customHeight="1">
      <c r="C984" s="142"/>
      <c r="E984" s="142"/>
    </row>
    <row r="985" spans="3:5" ht="15.75" customHeight="1">
      <c r="C985" s="142"/>
      <c r="E985" s="142"/>
    </row>
    <row r="986" spans="3:5" ht="15.75" customHeight="1">
      <c r="C986" s="142"/>
      <c r="E986" s="142"/>
    </row>
    <row r="987" spans="3:5" ht="15.75" customHeight="1">
      <c r="C987" s="142"/>
      <c r="E987" s="142"/>
    </row>
    <row r="988" spans="3:5" ht="15.75" customHeight="1">
      <c r="C988" s="142"/>
      <c r="E988" s="142"/>
    </row>
    <row r="989" spans="3:5" ht="15.75" customHeight="1">
      <c r="C989" s="142"/>
      <c r="E989" s="142"/>
    </row>
    <row r="990" spans="3:5" ht="15.75" customHeight="1">
      <c r="C990" s="142"/>
      <c r="E990" s="142"/>
    </row>
    <row r="991" spans="3:5" ht="15.75" customHeight="1">
      <c r="C991" s="142"/>
      <c r="E991" s="142"/>
    </row>
    <row r="992" spans="3:5" ht="15.75" customHeight="1">
      <c r="C992" s="142"/>
      <c r="E992" s="142"/>
    </row>
    <row r="993" spans="3:5" ht="15.75" customHeight="1">
      <c r="C993" s="142"/>
      <c r="E993" s="142"/>
    </row>
    <row r="994" spans="3:5" ht="15.75" customHeight="1">
      <c r="C994" s="142"/>
      <c r="E994" s="142"/>
    </row>
    <row r="995" spans="3:5" ht="15.75" customHeight="1">
      <c r="C995" s="142"/>
      <c r="E995" s="142"/>
    </row>
    <row r="996" spans="3:5" ht="15.75" customHeight="1">
      <c r="C996" s="142"/>
      <c r="E996" s="142"/>
    </row>
    <row r="997" spans="3:5" ht="15.75" customHeight="1">
      <c r="C997" s="142"/>
      <c r="E997" s="142"/>
    </row>
    <row r="998" spans="3:5" ht="15.75" customHeight="1">
      <c r="C998" s="142"/>
      <c r="E998" s="142"/>
    </row>
    <row r="999" spans="3:5" ht="15.75" customHeight="1">
      <c r="C999" s="142"/>
      <c r="E999" s="142"/>
    </row>
    <row r="1000" spans="3:5" ht="15.75" customHeight="1">
      <c r="C1000" s="142"/>
      <c r="E1000" s="142"/>
    </row>
  </sheetData>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00"/>
  <sheetViews>
    <sheetView workbookViewId="0"/>
  </sheetViews>
  <sheetFormatPr baseColWidth="10" defaultColWidth="14.5" defaultRowHeight="15" customHeight="1"/>
  <cols>
    <col min="1" max="1" width="18.5" customWidth="1"/>
    <col min="2" max="2" width="38.6640625" customWidth="1"/>
    <col min="3" max="3" width="27" customWidth="1"/>
    <col min="4" max="4" width="9.83203125" customWidth="1"/>
    <col min="5" max="5" width="9" customWidth="1"/>
    <col min="6" max="6" width="12.33203125" customWidth="1"/>
    <col min="7" max="7" width="72.6640625" customWidth="1"/>
    <col min="8" max="26" width="8.83203125" customWidth="1"/>
  </cols>
  <sheetData>
    <row r="1" spans="1:7">
      <c r="A1" s="133" t="s">
        <v>142</v>
      </c>
      <c r="B1" s="135">
        <f>SUM(F4:F608)</f>
        <v>5500</v>
      </c>
      <c r="C1" s="149"/>
      <c r="D1" s="142"/>
      <c r="F1" s="142"/>
    </row>
    <row r="2" spans="1:7" ht="60.75" customHeight="1">
      <c r="A2" s="140"/>
      <c r="B2" s="287" t="s">
        <v>143</v>
      </c>
      <c r="C2" s="263"/>
      <c r="D2" s="142"/>
      <c r="F2" s="142"/>
    </row>
    <row r="3" spans="1:7">
      <c r="A3" s="147" t="s">
        <v>144</v>
      </c>
      <c r="B3" s="147" t="s">
        <v>145</v>
      </c>
      <c r="C3" s="147" t="s">
        <v>146</v>
      </c>
      <c r="D3" s="147" t="s">
        <v>135</v>
      </c>
      <c r="E3" s="147" t="s">
        <v>136</v>
      </c>
      <c r="F3" s="147" t="s">
        <v>137</v>
      </c>
      <c r="G3" s="147" t="s">
        <v>138</v>
      </c>
    </row>
    <row r="4" spans="1:7" ht="48">
      <c r="A4" s="139">
        <v>2</v>
      </c>
      <c r="B4" s="139" t="s">
        <v>147</v>
      </c>
      <c r="C4" s="139">
        <v>3</v>
      </c>
      <c r="D4" s="142">
        <v>5500</v>
      </c>
      <c r="E4" s="139">
        <v>1</v>
      </c>
      <c r="F4" s="142">
        <f t="shared" ref="F4:F258" si="0">D4*E4</f>
        <v>5500</v>
      </c>
      <c r="G4" s="148" t="s">
        <v>140</v>
      </c>
    </row>
    <row r="5" spans="1:7">
      <c r="D5" s="142"/>
      <c r="F5" s="142">
        <f t="shared" si="0"/>
        <v>0</v>
      </c>
    </row>
    <row r="6" spans="1:7">
      <c r="D6" s="142"/>
      <c r="F6" s="142">
        <f t="shared" si="0"/>
        <v>0</v>
      </c>
    </row>
    <row r="7" spans="1:7">
      <c r="D7" s="142"/>
      <c r="F7" s="142">
        <f t="shared" si="0"/>
        <v>0</v>
      </c>
    </row>
    <row r="8" spans="1:7">
      <c r="F8" s="142">
        <f t="shared" si="0"/>
        <v>0</v>
      </c>
    </row>
    <row r="9" spans="1:7">
      <c r="F9" s="142">
        <f t="shared" si="0"/>
        <v>0</v>
      </c>
    </row>
    <row r="10" spans="1:7">
      <c r="F10" s="142">
        <f t="shared" si="0"/>
        <v>0</v>
      </c>
    </row>
    <row r="11" spans="1:7">
      <c r="F11" s="142">
        <f t="shared" si="0"/>
        <v>0</v>
      </c>
    </row>
    <row r="12" spans="1:7">
      <c r="F12" s="142">
        <f t="shared" si="0"/>
        <v>0</v>
      </c>
    </row>
    <row r="13" spans="1:7">
      <c r="F13" s="142">
        <f t="shared" si="0"/>
        <v>0</v>
      </c>
    </row>
    <row r="14" spans="1:7">
      <c r="F14" s="142">
        <f t="shared" si="0"/>
        <v>0</v>
      </c>
    </row>
    <row r="15" spans="1:7">
      <c r="F15" s="142">
        <f t="shared" si="0"/>
        <v>0</v>
      </c>
    </row>
    <row r="16" spans="1:7">
      <c r="F16" s="142">
        <f t="shared" si="0"/>
        <v>0</v>
      </c>
    </row>
    <row r="17" spans="6:6">
      <c r="F17" s="142">
        <f t="shared" si="0"/>
        <v>0</v>
      </c>
    </row>
    <row r="18" spans="6:6">
      <c r="F18" s="142">
        <f t="shared" si="0"/>
        <v>0</v>
      </c>
    </row>
    <row r="19" spans="6:6">
      <c r="F19" s="142">
        <f t="shared" si="0"/>
        <v>0</v>
      </c>
    </row>
    <row r="20" spans="6:6">
      <c r="F20" s="142">
        <f t="shared" si="0"/>
        <v>0</v>
      </c>
    </row>
    <row r="21" spans="6:6" ht="15.75" customHeight="1">
      <c r="F21" s="142">
        <f t="shared" si="0"/>
        <v>0</v>
      </c>
    </row>
    <row r="22" spans="6:6" ht="15.75" customHeight="1">
      <c r="F22" s="142">
        <f t="shared" si="0"/>
        <v>0</v>
      </c>
    </row>
    <row r="23" spans="6:6" ht="15.75" customHeight="1">
      <c r="F23" s="142">
        <f t="shared" si="0"/>
        <v>0</v>
      </c>
    </row>
    <row r="24" spans="6:6" ht="15.75" customHeight="1">
      <c r="F24" s="142">
        <f t="shared" si="0"/>
        <v>0</v>
      </c>
    </row>
    <row r="25" spans="6:6" ht="15.75" customHeight="1">
      <c r="F25" s="142">
        <f t="shared" si="0"/>
        <v>0</v>
      </c>
    </row>
    <row r="26" spans="6:6" ht="15.75" customHeight="1">
      <c r="F26" s="142">
        <f t="shared" si="0"/>
        <v>0</v>
      </c>
    </row>
    <row r="27" spans="6:6" ht="15.75" customHeight="1">
      <c r="F27" s="142">
        <f t="shared" si="0"/>
        <v>0</v>
      </c>
    </row>
    <row r="28" spans="6:6" ht="15.75" customHeight="1">
      <c r="F28" s="142">
        <f t="shared" si="0"/>
        <v>0</v>
      </c>
    </row>
    <row r="29" spans="6:6" ht="15.75" customHeight="1">
      <c r="F29" s="142">
        <f t="shared" si="0"/>
        <v>0</v>
      </c>
    </row>
    <row r="30" spans="6:6" ht="15.75" customHeight="1">
      <c r="F30" s="142">
        <f t="shared" si="0"/>
        <v>0</v>
      </c>
    </row>
    <row r="31" spans="6:6" ht="15.75" customHeight="1">
      <c r="F31" s="142">
        <f t="shared" si="0"/>
        <v>0</v>
      </c>
    </row>
    <row r="32" spans="6:6" ht="15.75" customHeight="1">
      <c r="F32" s="142">
        <f t="shared" si="0"/>
        <v>0</v>
      </c>
    </row>
    <row r="33" spans="6:6" ht="15.75" customHeight="1">
      <c r="F33" s="142">
        <f t="shared" si="0"/>
        <v>0</v>
      </c>
    </row>
    <row r="34" spans="6:6" ht="15.75" customHeight="1">
      <c r="F34" s="142">
        <f t="shared" si="0"/>
        <v>0</v>
      </c>
    </row>
    <row r="35" spans="6:6" ht="15.75" customHeight="1">
      <c r="F35" s="142">
        <f t="shared" si="0"/>
        <v>0</v>
      </c>
    </row>
    <row r="36" spans="6:6" ht="15.75" customHeight="1">
      <c r="F36" s="142">
        <f t="shared" si="0"/>
        <v>0</v>
      </c>
    </row>
    <row r="37" spans="6:6" ht="15.75" customHeight="1">
      <c r="F37" s="142">
        <f t="shared" si="0"/>
        <v>0</v>
      </c>
    </row>
    <row r="38" spans="6:6" ht="15.75" customHeight="1">
      <c r="F38" s="142">
        <f t="shared" si="0"/>
        <v>0</v>
      </c>
    </row>
    <row r="39" spans="6:6" ht="15.75" customHeight="1">
      <c r="F39" s="142">
        <f t="shared" si="0"/>
        <v>0</v>
      </c>
    </row>
    <row r="40" spans="6:6" ht="15.75" customHeight="1">
      <c r="F40" s="142">
        <f t="shared" si="0"/>
        <v>0</v>
      </c>
    </row>
    <row r="41" spans="6:6" ht="15.75" customHeight="1">
      <c r="F41" s="142">
        <f t="shared" si="0"/>
        <v>0</v>
      </c>
    </row>
    <row r="42" spans="6:6" ht="15.75" customHeight="1">
      <c r="F42" s="142">
        <f t="shared" si="0"/>
        <v>0</v>
      </c>
    </row>
    <row r="43" spans="6:6" ht="15.75" customHeight="1">
      <c r="F43" s="142">
        <f t="shared" si="0"/>
        <v>0</v>
      </c>
    </row>
    <row r="44" spans="6:6" ht="15.75" customHeight="1">
      <c r="F44" s="142">
        <f t="shared" si="0"/>
        <v>0</v>
      </c>
    </row>
    <row r="45" spans="6:6" ht="15.75" customHeight="1">
      <c r="F45" s="142">
        <f t="shared" si="0"/>
        <v>0</v>
      </c>
    </row>
    <row r="46" spans="6:6" ht="15.75" customHeight="1">
      <c r="F46" s="142">
        <f t="shared" si="0"/>
        <v>0</v>
      </c>
    </row>
    <row r="47" spans="6:6" ht="15.75" customHeight="1">
      <c r="F47" s="142">
        <f t="shared" si="0"/>
        <v>0</v>
      </c>
    </row>
    <row r="48" spans="6:6" ht="15.75" customHeight="1">
      <c r="F48" s="142">
        <f t="shared" si="0"/>
        <v>0</v>
      </c>
    </row>
    <row r="49" spans="6:6" ht="15.75" customHeight="1">
      <c r="F49" s="142">
        <f t="shared" si="0"/>
        <v>0</v>
      </c>
    </row>
    <row r="50" spans="6:6" ht="15.75" customHeight="1">
      <c r="F50" s="142">
        <f t="shared" si="0"/>
        <v>0</v>
      </c>
    </row>
    <row r="51" spans="6:6" ht="15.75" customHeight="1">
      <c r="F51" s="142">
        <f t="shared" si="0"/>
        <v>0</v>
      </c>
    </row>
    <row r="52" spans="6:6" ht="15.75" customHeight="1">
      <c r="F52" s="142">
        <f t="shared" si="0"/>
        <v>0</v>
      </c>
    </row>
    <row r="53" spans="6:6" ht="15.75" customHeight="1">
      <c r="F53" s="142">
        <f t="shared" si="0"/>
        <v>0</v>
      </c>
    </row>
    <row r="54" spans="6:6" ht="15.75" customHeight="1">
      <c r="F54" s="142">
        <f t="shared" si="0"/>
        <v>0</v>
      </c>
    </row>
    <row r="55" spans="6:6" ht="15.75" customHeight="1">
      <c r="F55" s="142">
        <f t="shared" si="0"/>
        <v>0</v>
      </c>
    </row>
    <row r="56" spans="6:6" ht="15.75" customHeight="1">
      <c r="F56" s="142">
        <f t="shared" si="0"/>
        <v>0</v>
      </c>
    </row>
    <row r="57" spans="6:6" ht="15.75" customHeight="1">
      <c r="F57" s="142">
        <f t="shared" si="0"/>
        <v>0</v>
      </c>
    </row>
    <row r="58" spans="6:6" ht="15.75" customHeight="1">
      <c r="F58" s="142">
        <f t="shared" si="0"/>
        <v>0</v>
      </c>
    </row>
    <row r="59" spans="6:6" ht="15.75" customHeight="1">
      <c r="F59" s="142">
        <f t="shared" si="0"/>
        <v>0</v>
      </c>
    </row>
    <row r="60" spans="6:6" ht="15.75" customHeight="1">
      <c r="F60" s="142">
        <f t="shared" si="0"/>
        <v>0</v>
      </c>
    </row>
    <row r="61" spans="6:6" ht="15.75" customHeight="1">
      <c r="F61" s="142">
        <f t="shared" si="0"/>
        <v>0</v>
      </c>
    </row>
    <row r="62" spans="6:6" ht="15.75" customHeight="1">
      <c r="F62" s="142">
        <f t="shared" si="0"/>
        <v>0</v>
      </c>
    </row>
    <row r="63" spans="6:6" ht="15.75" customHeight="1">
      <c r="F63" s="142">
        <f t="shared" si="0"/>
        <v>0</v>
      </c>
    </row>
    <row r="64" spans="6:6" ht="15.75" customHeight="1">
      <c r="F64" s="142">
        <f t="shared" si="0"/>
        <v>0</v>
      </c>
    </row>
    <row r="65" spans="6:6" ht="15.75" customHeight="1">
      <c r="F65" s="142">
        <f t="shared" si="0"/>
        <v>0</v>
      </c>
    </row>
    <row r="66" spans="6:6" ht="15.75" customHeight="1">
      <c r="F66" s="142">
        <f t="shared" si="0"/>
        <v>0</v>
      </c>
    </row>
    <row r="67" spans="6:6" ht="15.75" customHeight="1">
      <c r="F67" s="142">
        <f t="shared" si="0"/>
        <v>0</v>
      </c>
    </row>
    <row r="68" spans="6:6" ht="15.75" customHeight="1">
      <c r="F68" s="142">
        <f t="shared" si="0"/>
        <v>0</v>
      </c>
    </row>
    <row r="69" spans="6:6" ht="15.75" customHeight="1">
      <c r="F69" s="142">
        <f t="shared" si="0"/>
        <v>0</v>
      </c>
    </row>
    <row r="70" spans="6:6" ht="15.75" customHeight="1">
      <c r="F70" s="142">
        <f t="shared" si="0"/>
        <v>0</v>
      </c>
    </row>
    <row r="71" spans="6:6" ht="15.75" customHeight="1">
      <c r="F71" s="142">
        <f t="shared" si="0"/>
        <v>0</v>
      </c>
    </row>
    <row r="72" spans="6:6" ht="15.75" customHeight="1">
      <c r="F72" s="142">
        <f t="shared" si="0"/>
        <v>0</v>
      </c>
    </row>
    <row r="73" spans="6:6" ht="15.75" customHeight="1">
      <c r="F73" s="142">
        <f t="shared" si="0"/>
        <v>0</v>
      </c>
    </row>
    <row r="74" spans="6:6" ht="15.75" customHeight="1">
      <c r="F74" s="142">
        <f t="shared" si="0"/>
        <v>0</v>
      </c>
    </row>
    <row r="75" spans="6:6" ht="15.75" customHeight="1">
      <c r="F75" s="142">
        <f t="shared" si="0"/>
        <v>0</v>
      </c>
    </row>
    <row r="76" spans="6:6" ht="15.75" customHeight="1">
      <c r="F76" s="142">
        <f t="shared" si="0"/>
        <v>0</v>
      </c>
    </row>
    <row r="77" spans="6:6" ht="15.75" customHeight="1">
      <c r="F77" s="142">
        <f t="shared" si="0"/>
        <v>0</v>
      </c>
    </row>
    <row r="78" spans="6:6" ht="15.75" customHeight="1">
      <c r="F78" s="142">
        <f t="shared" si="0"/>
        <v>0</v>
      </c>
    </row>
    <row r="79" spans="6:6" ht="15.75" customHeight="1">
      <c r="F79" s="142">
        <f t="shared" si="0"/>
        <v>0</v>
      </c>
    </row>
    <row r="80" spans="6:6" ht="15.75" customHeight="1">
      <c r="F80" s="142">
        <f t="shared" si="0"/>
        <v>0</v>
      </c>
    </row>
    <row r="81" spans="6:6" ht="15.75" customHeight="1">
      <c r="F81" s="142">
        <f t="shared" si="0"/>
        <v>0</v>
      </c>
    </row>
    <row r="82" spans="6:6" ht="15.75" customHeight="1">
      <c r="F82" s="142">
        <f t="shared" si="0"/>
        <v>0</v>
      </c>
    </row>
    <row r="83" spans="6:6" ht="15.75" customHeight="1">
      <c r="F83" s="142">
        <f t="shared" si="0"/>
        <v>0</v>
      </c>
    </row>
    <row r="84" spans="6:6" ht="15.75" customHeight="1">
      <c r="F84" s="142">
        <f t="shared" si="0"/>
        <v>0</v>
      </c>
    </row>
    <row r="85" spans="6:6" ht="15.75" customHeight="1">
      <c r="F85" s="142">
        <f t="shared" si="0"/>
        <v>0</v>
      </c>
    </row>
    <row r="86" spans="6:6" ht="15.75" customHeight="1">
      <c r="F86" s="142">
        <f t="shared" si="0"/>
        <v>0</v>
      </c>
    </row>
    <row r="87" spans="6:6" ht="15.75" customHeight="1">
      <c r="F87" s="142">
        <f t="shared" si="0"/>
        <v>0</v>
      </c>
    </row>
    <row r="88" spans="6:6" ht="15.75" customHeight="1">
      <c r="F88" s="142">
        <f t="shared" si="0"/>
        <v>0</v>
      </c>
    </row>
    <row r="89" spans="6:6" ht="15.75" customHeight="1">
      <c r="F89" s="142">
        <f t="shared" si="0"/>
        <v>0</v>
      </c>
    </row>
    <row r="90" spans="6:6" ht="15.75" customHeight="1">
      <c r="F90" s="142">
        <f t="shared" si="0"/>
        <v>0</v>
      </c>
    </row>
    <row r="91" spans="6:6" ht="15.75" customHeight="1">
      <c r="F91" s="142">
        <f t="shared" si="0"/>
        <v>0</v>
      </c>
    </row>
    <row r="92" spans="6:6" ht="15.75" customHeight="1">
      <c r="F92" s="142">
        <f t="shared" si="0"/>
        <v>0</v>
      </c>
    </row>
    <row r="93" spans="6:6" ht="15.75" customHeight="1">
      <c r="F93" s="142">
        <f t="shared" si="0"/>
        <v>0</v>
      </c>
    </row>
    <row r="94" spans="6:6" ht="15.75" customHeight="1">
      <c r="F94" s="142">
        <f t="shared" si="0"/>
        <v>0</v>
      </c>
    </row>
    <row r="95" spans="6:6" ht="15.75" customHeight="1">
      <c r="F95" s="142">
        <f t="shared" si="0"/>
        <v>0</v>
      </c>
    </row>
    <row r="96" spans="6:6" ht="15.75" customHeight="1">
      <c r="F96" s="142">
        <f t="shared" si="0"/>
        <v>0</v>
      </c>
    </row>
    <row r="97" spans="6:6" ht="15.75" customHeight="1">
      <c r="F97" s="142">
        <f t="shared" si="0"/>
        <v>0</v>
      </c>
    </row>
    <row r="98" spans="6:6" ht="15.75" customHeight="1">
      <c r="F98" s="142">
        <f t="shared" si="0"/>
        <v>0</v>
      </c>
    </row>
    <row r="99" spans="6:6" ht="15.75" customHeight="1">
      <c r="F99" s="142">
        <f t="shared" si="0"/>
        <v>0</v>
      </c>
    </row>
    <row r="100" spans="6:6" ht="15.75" customHeight="1">
      <c r="F100" s="142">
        <f t="shared" si="0"/>
        <v>0</v>
      </c>
    </row>
    <row r="101" spans="6:6" ht="15.75" customHeight="1">
      <c r="F101" s="142">
        <f t="shared" si="0"/>
        <v>0</v>
      </c>
    </row>
    <row r="102" spans="6:6" ht="15.75" customHeight="1">
      <c r="F102" s="142">
        <f t="shared" si="0"/>
        <v>0</v>
      </c>
    </row>
    <row r="103" spans="6:6" ht="15.75" customHeight="1">
      <c r="F103" s="142">
        <f t="shared" si="0"/>
        <v>0</v>
      </c>
    </row>
    <row r="104" spans="6:6" ht="15.75" customHeight="1">
      <c r="F104" s="142">
        <f t="shared" si="0"/>
        <v>0</v>
      </c>
    </row>
    <row r="105" spans="6:6" ht="15.75" customHeight="1">
      <c r="F105" s="142">
        <f t="shared" si="0"/>
        <v>0</v>
      </c>
    </row>
    <row r="106" spans="6:6" ht="15.75" customHeight="1">
      <c r="F106" s="142">
        <f t="shared" si="0"/>
        <v>0</v>
      </c>
    </row>
    <row r="107" spans="6:6" ht="15.75" customHeight="1">
      <c r="F107" s="142">
        <f t="shared" si="0"/>
        <v>0</v>
      </c>
    </row>
    <row r="108" spans="6:6" ht="15.75" customHeight="1">
      <c r="F108" s="142">
        <f t="shared" si="0"/>
        <v>0</v>
      </c>
    </row>
    <row r="109" spans="6:6" ht="15.75" customHeight="1">
      <c r="F109" s="142">
        <f t="shared" si="0"/>
        <v>0</v>
      </c>
    </row>
    <row r="110" spans="6:6" ht="15.75" customHeight="1">
      <c r="F110" s="142">
        <f t="shared" si="0"/>
        <v>0</v>
      </c>
    </row>
    <row r="111" spans="6:6" ht="15.75" customHeight="1">
      <c r="F111" s="142">
        <f t="shared" si="0"/>
        <v>0</v>
      </c>
    </row>
    <row r="112" spans="6:6" ht="15.75" customHeight="1">
      <c r="F112" s="142">
        <f t="shared" si="0"/>
        <v>0</v>
      </c>
    </row>
    <row r="113" spans="6:6" ht="15.75" customHeight="1">
      <c r="F113" s="142">
        <f t="shared" si="0"/>
        <v>0</v>
      </c>
    </row>
    <row r="114" spans="6:6" ht="15.75" customHeight="1">
      <c r="F114" s="142">
        <f t="shared" si="0"/>
        <v>0</v>
      </c>
    </row>
    <row r="115" spans="6:6" ht="15.75" customHeight="1">
      <c r="F115" s="142">
        <f t="shared" si="0"/>
        <v>0</v>
      </c>
    </row>
    <row r="116" spans="6:6" ht="15.75" customHeight="1">
      <c r="F116" s="142">
        <f t="shared" si="0"/>
        <v>0</v>
      </c>
    </row>
    <row r="117" spans="6:6" ht="15.75" customHeight="1">
      <c r="F117" s="142">
        <f t="shared" si="0"/>
        <v>0</v>
      </c>
    </row>
    <row r="118" spans="6:6" ht="15.75" customHeight="1">
      <c r="F118" s="142">
        <f t="shared" si="0"/>
        <v>0</v>
      </c>
    </row>
    <row r="119" spans="6:6" ht="15.75" customHeight="1">
      <c r="F119" s="142">
        <f t="shared" si="0"/>
        <v>0</v>
      </c>
    </row>
    <row r="120" spans="6:6" ht="15.75" customHeight="1">
      <c r="F120" s="142">
        <f t="shared" si="0"/>
        <v>0</v>
      </c>
    </row>
    <row r="121" spans="6:6" ht="15.75" customHeight="1">
      <c r="F121" s="142">
        <f t="shared" si="0"/>
        <v>0</v>
      </c>
    </row>
    <row r="122" spans="6:6" ht="15.75" customHeight="1">
      <c r="F122" s="142">
        <f t="shared" si="0"/>
        <v>0</v>
      </c>
    </row>
    <row r="123" spans="6:6" ht="15.75" customHeight="1">
      <c r="F123" s="142">
        <f t="shared" si="0"/>
        <v>0</v>
      </c>
    </row>
    <row r="124" spans="6:6" ht="15.75" customHeight="1">
      <c r="F124" s="142">
        <f t="shared" si="0"/>
        <v>0</v>
      </c>
    </row>
    <row r="125" spans="6:6" ht="15.75" customHeight="1">
      <c r="F125" s="142">
        <f t="shared" si="0"/>
        <v>0</v>
      </c>
    </row>
    <row r="126" spans="6:6" ht="15.75" customHeight="1">
      <c r="F126" s="142">
        <f t="shared" si="0"/>
        <v>0</v>
      </c>
    </row>
    <row r="127" spans="6:6" ht="15.75" customHeight="1">
      <c r="F127" s="142">
        <f t="shared" si="0"/>
        <v>0</v>
      </c>
    </row>
    <row r="128" spans="6:6" ht="15.75" customHeight="1">
      <c r="F128" s="142">
        <f t="shared" si="0"/>
        <v>0</v>
      </c>
    </row>
    <row r="129" spans="6:6" ht="15.75" customHeight="1">
      <c r="F129" s="142">
        <f t="shared" si="0"/>
        <v>0</v>
      </c>
    </row>
    <row r="130" spans="6:6" ht="15.75" customHeight="1">
      <c r="F130" s="142">
        <f t="shared" si="0"/>
        <v>0</v>
      </c>
    </row>
    <row r="131" spans="6:6" ht="15.75" customHeight="1">
      <c r="F131" s="142">
        <f t="shared" si="0"/>
        <v>0</v>
      </c>
    </row>
    <row r="132" spans="6:6" ht="15.75" customHeight="1">
      <c r="F132" s="142">
        <f t="shared" si="0"/>
        <v>0</v>
      </c>
    </row>
    <row r="133" spans="6:6" ht="15.75" customHeight="1">
      <c r="F133" s="142">
        <f t="shared" si="0"/>
        <v>0</v>
      </c>
    </row>
    <row r="134" spans="6:6" ht="15.75" customHeight="1">
      <c r="F134" s="142">
        <f t="shared" si="0"/>
        <v>0</v>
      </c>
    </row>
    <row r="135" spans="6:6" ht="15.75" customHeight="1">
      <c r="F135" s="142">
        <f t="shared" si="0"/>
        <v>0</v>
      </c>
    </row>
    <row r="136" spans="6:6" ht="15.75" customHeight="1">
      <c r="F136" s="142">
        <f t="shared" si="0"/>
        <v>0</v>
      </c>
    </row>
    <row r="137" spans="6:6" ht="15.75" customHeight="1">
      <c r="F137" s="142">
        <f t="shared" si="0"/>
        <v>0</v>
      </c>
    </row>
    <row r="138" spans="6:6" ht="15.75" customHeight="1">
      <c r="F138" s="142">
        <f t="shared" si="0"/>
        <v>0</v>
      </c>
    </row>
    <row r="139" spans="6:6" ht="15.75" customHeight="1">
      <c r="F139" s="142">
        <f t="shared" si="0"/>
        <v>0</v>
      </c>
    </row>
    <row r="140" spans="6:6" ht="15.75" customHeight="1">
      <c r="F140" s="142">
        <f t="shared" si="0"/>
        <v>0</v>
      </c>
    </row>
    <row r="141" spans="6:6" ht="15.75" customHeight="1">
      <c r="F141" s="142">
        <f t="shared" si="0"/>
        <v>0</v>
      </c>
    </row>
    <row r="142" spans="6:6" ht="15.75" customHeight="1">
      <c r="F142" s="142">
        <f t="shared" si="0"/>
        <v>0</v>
      </c>
    </row>
    <row r="143" spans="6:6" ht="15.75" customHeight="1">
      <c r="F143" s="142">
        <f t="shared" si="0"/>
        <v>0</v>
      </c>
    </row>
    <row r="144" spans="6:6" ht="15.75" customHeight="1">
      <c r="F144" s="142">
        <f t="shared" si="0"/>
        <v>0</v>
      </c>
    </row>
    <row r="145" spans="6:6" ht="15.75" customHeight="1">
      <c r="F145" s="142">
        <f t="shared" si="0"/>
        <v>0</v>
      </c>
    </row>
    <row r="146" spans="6:6" ht="15.75" customHeight="1">
      <c r="F146" s="142">
        <f t="shared" si="0"/>
        <v>0</v>
      </c>
    </row>
    <row r="147" spans="6:6" ht="15.75" customHeight="1">
      <c r="F147" s="142">
        <f t="shared" si="0"/>
        <v>0</v>
      </c>
    </row>
    <row r="148" spans="6:6" ht="15.75" customHeight="1">
      <c r="F148" s="142">
        <f t="shared" si="0"/>
        <v>0</v>
      </c>
    </row>
    <row r="149" spans="6:6" ht="15.75" customHeight="1">
      <c r="F149" s="142">
        <f t="shared" si="0"/>
        <v>0</v>
      </c>
    </row>
    <row r="150" spans="6:6" ht="15.75" customHeight="1">
      <c r="F150" s="142">
        <f t="shared" si="0"/>
        <v>0</v>
      </c>
    </row>
    <row r="151" spans="6:6" ht="15.75" customHeight="1">
      <c r="F151" s="142">
        <f t="shared" si="0"/>
        <v>0</v>
      </c>
    </row>
    <row r="152" spans="6:6" ht="15.75" customHeight="1">
      <c r="F152" s="142">
        <f t="shared" si="0"/>
        <v>0</v>
      </c>
    </row>
    <row r="153" spans="6:6" ht="15.75" customHeight="1">
      <c r="F153" s="142">
        <f t="shared" si="0"/>
        <v>0</v>
      </c>
    </row>
    <row r="154" spans="6:6" ht="15.75" customHeight="1">
      <c r="F154" s="142">
        <f t="shared" si="0"/>
        <v>0</v>
      </c>
    </row>
    <row r="155" spans="6:6" ht="15.75" customHeight="1">
      <c r="F155" s="142">
        <f t="shared" si="0"/>
        <v>0</v>
      </c>
    </row>
    <row r="156" spans="6:6" ht="15.75" customHeight="1">
      <c r="F156" s="142">
        <f t="shared" si="0"/>
        <v>0</v>
      </c>
    </row>
    <row r="157" spans="6:6" ht="15.75" customHeight="1">
      <c r="F157" s="142">
        <f t="shared" si="0"/>
        <v>0</v>
      </c>
    </row>
    <row r="158" spans="6:6" ht="15.75" customHeight="1">
      <c r="F158" s="142">
        <f t="shared" si="0"/>
        <v>0</v>
      </c>
    </row>
    <row r="159" spans="6:6" ht="15.75" customHeight="1">
      <c r="F159" s="142">
        <f t="shared" si="0"/>
        <v>0</v>
      </c>
    </row>
    <row r="160" spans="6:6" ht="15.75" customHeight="1">
      <c r="F160" s="142">
        <f t="shared" si="0"/>
        <v>0</v>
      </c>
    </row>
    <row r="161" spans="6:6" ht="15.75" customHeight="1">
      <c r="F161" s="142">
        <f t="shared" si="0"/>
        <v>0</v>
      </c>
    </row>
    <row r="162" spans="6:6" ht="15.75" customHeight="1">
      <c r="F162" s="142">
        <f t="shared" si="0"/>
        <v>0</v>
      </c>
    </row>
    <row r="163" spans="6:6" ht="15.75" customHeight="1">
      <c r="F163" s="142">
        <f t="shared" si="0"/>
        <v>0</v>
      </c>
    </row>
    <row r="164" spans="6:6" ht="15.75" customHeight="1">
      <c r="F164" s="142">
        <f t="shared" si="0"/>
        <v>0</v>
      </c>
    </row>
    <row r="165" spans="6:6" ht="15.75" customHeight="1">
      <c r="F165" s="142">
        <f t="shared" si="0"/>
        <v>0</v>
      </c>
    </row>
    <row r="166" spans="6:6" ht="15.75" customHeight="1">
      <c r="F166" s="142">
        <f t="shared" si="0"/>
        <v>0</v>
      </c>
    </row>
    <row r="167" spans="6:6" ht="15.75" customHeight="1">
      <c r="F167" s="142">
        <f t="shared" si="0"/>
        <v>0</v>
      </c>
    </row>
    <row r="168" spans="6:6" ht="15.75" customHeight="1">
      <c r="F168" s="142">
        <f t="shared" si="0"/>
        <v>0</v>
      </c>
    </row>
    <row r="169" spans="6:6" ht="15.75" customHeight="1">
      <c r="F169" s="142">
        <f t="shared" si="0"/>
        <v>0</v>
      </c>
    </row>
    <row r="170" spans="6:6" ht="15.75" customHeight="1">
      <c r="F170" s="142">
        <f t="shared" si="0"/>
        <v>0</v>
      </c>
    </row>
    <row r="171" spans="6:6" ht="15.75" customHeight="1">
      <c r="F171" s="142">
        <f t="shared" si="0"/>
        <v>0</v>
      </c>
    </row>
    <row r="172" spans="6:6" ht="15.75" customHeight="1">
      <c r="F172" s="142">
        <f t="shared" si="0"/>
        <v>0</v>
      </c>
    </row>
    <row r="173" spans="6:6" ht="15.75" customHeight="1">
      <c r="F173" s="142">
        <f t="shared" si="0"/>
        <v>0</v>
      </c>
    </row>
    <row r="174" spans="6:6" ht="15.75" customHeight="1">
      <c r="F174" s="142">
        <f t="shared" si="0"/>
        <v>0</v>
      </c>
    </row>
    <row r="175" spans="6:6" ht="15.75" customHeight="1">
      <c r="F175" s="142">
        <f t="shared" si="0"/>
        <v>0</v>
      </c>
    </row>
    <row r="176" spans="6:6" ht="15.75" customHeight="1">
      <c r="F176" s="142">
        <f t="shared" si="0"/>
        <v>0</v>
      </c>
    </row>
    <row r="177" spans="6:6" ht="15.75" customHeight="1">
      <c r="F177" s="142">
        <f t="shared" si="0"/>
        <v>0</v>
      </c>
    </row>
    <row r="178" spans="6:6" ht="15.75" customHeight="1">
      <c r="F178" s="142">
        <f t="shared" si="0"/>
        <v>0</v>
      </c>
    </row>
    <row r="179" spans="6:6" ht="15.75" customHeight="1">
      <c r="F179" s="142">
        <f t="shared" si="0"/>
        <v>0</v>
      </c>
    </row>
    <row r="180" spans="6:6" ht="15.75" customHeight="1">
      <c r="F180" s="142">
        <f t="shared" si="0"/>
        <v>0</v>
      </c>
    </row>
    <row r="181" spans="6:6" ht="15.75" customHeight="1">
      <c r="F181" s="142">
        <f t="shared" si="0"/>
        <v>0</v>
      </c>
    </row>
    <row r="182" spans="6:6" ht="15.75" customHeight="1">
      <c r="F182" s="142">
        <f t="shared" si="0"/>
        <v>0</v>
      </c>
    </row>
    <row r="183" spans="6:6" ht="15.75" customHeight="1">
      <c r="F183" s="142">
        <f t="shared" si="0"/>
        <v>0</v>
      </c>
    </row>
    <row r="184" spans="6:6" ht="15.75" customHeight="1">
      <c r="F184" s="142">
        <f t="shared" si="0"/>
        <v>0</v>
      </c>
    </row>
    <row r="185" spans="6:6" ht="15.75" customHeight="1">
      <c r="F185" s="142">
        <f t="shared" si="0"/>
        <v>0</v>
      </c>
    </row>
    <row r="186" spans="6:6" ht="15.75" customHeight="1">
      <c r="F186" s="142">
        <f t="shared" si="0"/>
        <v>0</v>
      </c>
    </row>
    <row r="187" spans="6:6" ht="15.75" customHeight="1">
      <c r="F187" s="142">
        <f t="shared" si="0"/>
        <v>0</v>
      </c>
    </row>
    <row r="188" spans="6:6" ht="15.75" customHeight="1">
      <c r="F188" s="142">
        <f t="shared" si="0"/>
        <v>0</v>
      </c>
    </row>
    <row r="189" spans="6:6" ht="15.75" customHeight="1">
      <c r="F189" s="142">
        <f t="shared" si="0"/>
        <v>0</v>
      </c>
    </row>
    <row r="190" spans="6:6" ht="15.75" customHeight="1">
      <c r="F190" s="142">
        <f t="shared" si="0"/>
        <v>0</v>
      </c>
    </row>
    <row r="191" spans="6:6" ht="15.75" customHeight="1">
      <c r="F191" s="142">
        <f t="shared" si="0"/>
        <v>0</v>
      </c>
    </row>
    <row r="192" spans="6:6" ht="15.75" customHeight="1">
      <c r="F192" s="142">
        <f t="shared" si="0"/>
        <v>0</v>
      </c>
    </row>
    <row r="193" spans="6:6" ht="15.75" customHeight="1">
      <c r="F193" s="142">
        <f t="shared" si="0"/>
        <v>0</v>
      </c>
    </row>
    <row r="194" spans="6:6" ht="15.75" customHeight="1">
      <c r="F194" s="142">
        <f t="shared" si="0"/>
        <v>0</v>
      </c>
    </row>
    <row r="195" spans="6:6" ht="15.75" customHeight="1">
      <c r="F195" s="142">
        <f t="shared" si="0"/>
        <v>0</v>
      </c>
    </row>
    <row r="196" spans="6:6" ht="15.75" customHeight="1">
      <c r="F196" s="142">
        <f t="shared" si="0"/>
        <v>0</v>
      </c>
    </row>
    <row r="197" spans="6:6" ht="15.75" customHeight="1">
      <c r="F197" s="142">
        <f t="shared" si="0"/>
        <v>0</v>
      </c>
    </row>
    <row r="198" spans="6:6" ht="15.75" customHeight="1">
      <c r="F198" s="142">
        <f t="shared" si="0"/>
        <v>0</v>
      </c>
    </row>
    <row r="199" spans="6:6" ht="15.75" customHeight="1">
      <c r="F199" s="142">
        <f t="shared" si="0"/>
        <v>0</v>
      </c>
    </row>
    <row r="200" spans="6:6" ht="15.75" customHeight="1">
      <c r="F200" s="142">
        <f t="shared" si="0"/>
        <v>0</v>
      </c>
    </row>
    <row r="201" spans="6:6" ht="15.75" customHeight="1">
      <c r="F201" s="142">
        <f t="shared" si="0"/>
        <v>0</v>
      </c>
    </row>
    <row r="202" spans="6:6" ht="15.75" customHeight="1">
      <c r="F202" s="142">
        <f t="shared" si="0"/>
        <v>0</v>
      </c>
    </row>
    <row r="203" spans="6:6" ht="15.75" customHeight="1">
      <c r="F203" s="142">
        <f t="shared" si="0"/>
        <v>0</v>
      </c>
    </row>
    <row r="204" spans="6:6" ht="15.75" customHeight="1">
      <c r="F204" s="142">
        <f t="shared" si="0"/>
        <v>0</v>
      </c>
    </row>
    <row r="205" spans="6:6" ht="15.75" customHeight="1">
      <c r="F205" s="142">
        <f t="shared" si="0"/>
        <v>0</v>
      </c>
    </row>
    <row r="206" spans="6:6" ht="15.75" customHeight="1">
      <c r="F206" s="142">
        <f t="shared" si="0"/>
        <v>0</v>
      </c>
    </row>
    <row r="207" spans="6:6" ht="15.75" customHeight="1">
      <c r="F207" s="142">
        <f t="shared" si="0"/>
        <v>0</v>
      </c>
    </row>
    <row r="208" spans="6:6" ht="15.75" customHeight="1">
      <c r="F208" s="142">
        <f t="shared" si="0"/>
        <v>0</v>
      </c>
    </row>
    <row r="209" spans="6:6" ht="15.75" customHeight="1">
      <c r="F209" s="142">
        <f t="shared" si="0"/>
        <v>0</v>
      </c>
    </row>
    <row r="210" spans="6:6" ht="15.75" customHeight="1">
      <c r="F210" s="142">
        <f t="shared" si="0"/>
        <v>0</v>
      </c>
    </row>
    <row r="211" spans="6:6" ht="15.75" customHeight="1">
      <c r="F211" s="142">
        <f t="shared" si="0"/>
        <v>0</v>
      </c>
    </row>
    <row r="212" spans="6:6" ht="15.75" customHeight="1">
      <c r="F212" s="142">
        <f t="shared" si="0"/>
        <v>0</v>
      </c>
    </row>
    <row r="213" spans="6:6" ht="15.75" customHeight="1">
      <c r="F213" s="142">
        <f t="shared" si="0"/>
        <v>0</v>
      </c>
    </row>
    <row r="214" spans="6:6" ht="15.75" customHeight="1">
      <c r="F214" s="142">
        <f t="shared" si="0"/>
        <v>0</v>
      </c>
    </row>
    <row r="215" spans="6:6" ht="15.75" customHeight="1">
      <c r="F215" s="142">
        <f t="shared" si="0"/>
        <v>0</v>
      </c>
    </row>
    <row r="216" spans="6:6" ht="15.75" customHeight="1">
      <c r="F216" s="142">
        <f t="shared" si="0"/>
        <v>0</v>
      </c>
    </row>
    <row r="217" spans="6:6" ht="15.75" customHeight="1">
      <c r="F217" s="142">
        <f t="shared" si="0"/>
        <v>0</v>
      </c>
    </row>
    <row r="218" spans="6:6" ht="15.75" customHeight="1">
      <c r="F218" s="142">
        <f t="shared" si="0"/>
        <v>0</v>
      </c>
    </row>
    <row r="219" spans="6:6" ht="15.75" customHeight="1">
      <c r="F219" s="142">
        <f t="shared" si="0"/>
        <v>0</v>
      </c>
    </row>
    <row r="220" spans="6:6" ht="15.75" customHeight="1">
      <c r="F220" s="142">
        <f t="shared" si="0"/>
        <v>0</v>
      </c>
    </row>
    <row r="221" spans="6:6" ht="15.75" customHeight="1">
      <c r="F221" s="142">
        <f t="shared" si="0"/>
        <v>0</v>
      </c>
    </row>
    <row r="222" spans="6:6" ht="15.75" customHeight="1">
      <c r="F222" s="142">
        <f t="shared" si="0"/>
        <v>0</v>
      </c>
    </row>
    <row r="223" spans="6:6" ht="15.75" customHeight="1">
      <c r="F223" s="142">
        <f t="shared" si="0"/>
        <v>0</v>
      </c>
    </row>
    <row r="224" spans="6:6" ht="15.75" customHeight="1">
      <c r="F224" s="142">
        <f t="shared" si="0"/>
        <v>0</v>
      </c>
    </row>
    <row r="225" spans="6:6" ht="15.75" customHeight="1">
      <c r="F225" s="142">
        <f t="shared" si="0"/>
        <v>0</v>
      </c>
    </row>
    <row r="226" spans="6:6" ht="15.75" customHeight="1">
      <c r="F226" s="142">
        <f t="shared" si="0"/>
        <v>0</v>
      </c>
    </row>
    <row r="227" spans="6:6" ht="15.75" customHeight="1">
      <c r="F227" s="142">
        <f t="shared" si="0"/>
        <v>0</v>
      </c>
    </row>
    <row r="228" spans="6:6" ht="15.75" customHeight="1">
      <c r="F228" s="142">
        <f t="shared" si="0"/>
        <v>0</v>
      </c>
    </row>
    <row r="229" spans="6:6" ht="15.75" customHeight="1">
      <c r="F229" s="142">
        <f t="shared" si="0"/>
        <v>0</v>
      </c>
    </row>
    <row r="230" spans="6:6" ht="15.75" customHeight="1">
      <c r="F230" s="142">
        <f t="shared" si="0"/>
        <v>0</v>
      </c>
    </row>
    <row r="231" spans="6:6" ht="15.75" customHeight="1">
      <c r="F231" s="142">
        <f t="shared" si="0"/>
        <v>0</v>
      </c>
    </row>
    <row r="232" spans="6:6" ht="15.75" customHeight="1">
      <c r="F232" s="142">
        <f t="shared" si="0"/>
        <v>0</v>
      </c>
    </row>
    <row r="233" spans="6:6" ht="15.75" customHeight="1">
      <c r="F233" s="142">
        <f t="shared" si="0"/>
        <v>0</v>
      </c>
    </row>
    <row r="234" spans="6:6" ht="15.75" customHeight="1">
      <c r="F234" s="142">
        <f t="shared" si="0"/>
        <v>0</v>
      </c>
    </row>
    <row r="235" spans="6:6" ht="15.75" customHeight="1">
      <c r="F235" s="142">
        <f t="shared" si="0"/>
        <v>0</v>
      </c>
    </row>
    <row r="236" spans="6:6" ht="15.75" customHeight="1">
      <c r="F236" s="142">
        <f t="shared" si="0"/>
        <v>0</v>
      </c>
    </row>
    <row r="237" spans="6:6" ht="15.75" customHeight="1">
      <c r="F237" s="142">
        <f t="shared" si="0"/>
        <v>0</v>
      </c>
    </row>
    <row r="238" spans="6:6" ht="15.75" customHeight="1">
      <c r="F238" s="142">
        <f t="shared" si="0"/>
        <v>0</v>
      </c>
    </row>
    <row r="239" spans="6:6" ht="15.75" customHeight="1">
      <c r="F239" s="142">
        <f t="shared" si="0"/>
        <v>0</v>
      </c>
    </row>
    <row r="240" spans="6:6" ht="15.75" customHeight="1">
      <c r="F240" s="142">
        <f t="shared" si="0"/>
        <v>0</v>
      </c>
    </row>
    <row r="241" spans="6:6" ht="15.75" customHeight="1">
      <c r="F241" s="142">
        <f t="shared" si="0"/>
        <v>0</v>
      </c>
    </row>
    <row r="242" spans="6:6" ht="15.75" customHeight="1">
      <c r="F242" s="142">
        <f t="shared" si="0"/>
        <v>0</v>
      </c>
    </row>
    <row r="243" spans="6:6" ht="15.75" customHeight="1">
      <c r="F243" s="142">
        <f t="shared" si="0"/>
        <v>0</v>
      </c>
    </row>
    <row r="244" spans="6:6" ht="15.75" customHeight="1">
      <c r="F244" s="142">
        <f t="shared" si="0"/>
        <v>0</v>
      </c>
    </row>
    <row r="245" spans="6:6" ht="15.75" customHeight="1">
      <c r="F245" s="142">
        <f t="shared" si="0"/>
        <v>0</v>
      </c>
    </row>
    <row r="246" spans="6:6" ht="15.75" customHeight="1">
      <c r="F246" s="142">
        <f t="shared" si="0"/>
        <v>0</v>
      </c>
    </row>
    <row r="247" spans="6:6" ht="15.75" customHeight="1">
      <c r="F247" s="142">
        <f t="shared" si="0"/>
        <v>0</v>
      </c>
    </row>
    <row r="248" spans="6:6" ht="15.75" customHeight="1">
      <c r="F248" s="142">
        <f t="shared" si="0"/>
        <v>0</v>
      </c>
    </row>
    <row r="249" spans="6:6" ht="15.75" customHeight="1">
      <c r="F249" s="142">
        <f t="shared" si="0"/>
        <v>0</v>
      </c>
    </row>
    <row r="250" spans="6:6" ht="15.75" customHeight="1">
      <c r="F250" s="142">
        <f t="shared" si="0"/>
        <v>0</v>
      </c>
    </row>
    <row r="251" spans="6:6" ht="15.75" customHeight="1">
      <c r="F251" s="142">
        <f t="shared" si="0"/>
        <v>0</v>
      </c>
    </row>
    <row r="252" spans="6:6" ht="15.75" customHeight="1">
      <c r="F252" s="142">
        <f t="shared" si="0"/>
        <v>0</v>
      </c>
    </row>
    <row r="253" spans="6:6" ht="15.75" customHeight="1">
      <c r="F253" s="142">
        <f t="shared" si="0"/>
        <v>0</v>
      </c>
    </row>
    <row r="254" spans="6:6" ht="15.75" customHeight="1">
      <c r="F254" s="142">
        <f t="shared" si="0"/>
        <v>0</v>
      </c>
    </row>
    <row r="255" spans="6:6" ht="15.75" customHeight="1">
      <c r="F255" s="142">
        <f t="shared" si="0"/>
        <v>0</v>
      </c>
    </row>
    <row r="256" spans="6:6" ht="15.75" customHeight="1">
      <c r="F256" s="142">
        <f t="shared" si="0"/>
        <v>0</v>
      </c>
    </row>
    <row r="257" spans="6:6" ht="15.75" customHeight="1">
      <c r="F257" s="142">
        <f t="shared" si="0"/>
        <v>0</v>
      </c>
    </row>
    <row r="258" spans="6:6" ht="15.75" customHeight="1">
      <c r="F258" s="142">
        <f t="shared" si="0"/>
        <v>0</v>
      </c>
    </row>
    <row r="259" spans="6:6" ht="15.75" customHeight="1">
      <c r="F259" s="142">
        <f t="shared" ref="F259:F513" si="1">D259*E259</f>
        <v>0</v>
      </c>
    </row>
    <row r="260" spans="6:6" ht="15.75" customHeight="1">
      <c r="F260" s="142">
        <f t="shared" si="1"/>
        <v>0</v>
      </c>
    </row>
    <row r="261" spans="6:6" ht="15.75" customHeight="1">
      <c r="F261" s="142">
        <f t="shared" si="1"/>
        <v>0</v>
      </c>
    </row>
    <row r="262" spans="6:6" ht="15.75" customHeight="1">
      <c r="F262" s="142">
        <f t="shared" si="1"/>
        <v>0</v>
      </c>
    </row>
    <row r="263" spans="6:6" ht="15.75" customHeight="1">
      <c r="F263" s="142">
        <f t="shared" si="1"/>
        <v>0</v>
      </c>
    </row>
    <row r="264" spans="6:6" ht="15.75" customHeight="1">
      <c r="F264" s="142">
        <f t="shared" si="1"/>
        <v>0</v>
      </c>
    </row>
    <row r="265" spans="6:6" ht="15.75" customHeight="1">
      <c r="F265" s="142">
        <f t="shared" si="1"/>
        <v>0</v>
      </c>
    </row>
    <row r="266" spans="6:6" ht="15.75" customHeight="1">
      <c r="F266" s="142">
        <f t="shared" si="1"/>
        <v>0</v>
      </c>
    </row>
    <row r="267" spans="6:6" ht="15.75" customHeight="1">
      <c r="F267" s="142">
        <f t="shared" si="1"/>
        <v>0</v>
      </c>
    </row>
    <row r="268" spans="6:6" ht="15.75" customHeight="1">
      <c r="F268" s="142">
        <f t="shared" si="1"/>
        <v>0</v>
      </c>
    </row>
    <row r="269" spans="6:6" ht="15.75" customHeight="1">
      <c r="F269" s="142">
        <f t="shared" si="1"/>
        <v>0</v>
      </c>
    </row>
    <row r="270" spans="6:6" ht="15.75" customHeight="1">
      <c r="F270" s="142">
        <f t="shared" si="1"/>
        <v>0</v>
      </c>
    </row>
    <row r="271" spans="6:6" ht="15.75" customHeight="1">
      <c r="F271" s="142">
        <f t="shared" si="1"/>
        <v>0</v>
      </c>
    </row>
    <row r="272" spans="6:6" ht="15.75" customHeight="1">
      <c r="F272" s="142">
        <f t="shared" si="1"/>
        <v>0</v>
      </c>
    </row>
    <row r="273" spans="6:6" ht="15.75" customHeight="1">
      <c r="F273" s="142">
        <f t="shared" si="1"/>
        <v>0</v>
      </c>
    </row>
    <row r="274" spans="6:6" ht="15.75" customHeight="1">
      <c r="F274" s="142">
        <f t="shared" si="1"/>
        <v>0</v>
      </c>
    </row>
    <row r="275" spans="6:6" ht="15.75" customHeight="1">
      <c r="F275" s="142">
        <f t="shared" si="1"/>
        <v>0</v>
      </c>
    </row>
    <row r="276" spans="6:6" ht="15.75" customHeight="1">
      <c r="F276" s="142">
        <f t="shared" si="1"/>
        <v>0</v>
      </c>
    </row>
    <row r="277" spans="6:6" ht="15.75" customHeight="1">
      <c r="F277" s="142">
        <f t="shared" si="1"/>
        <v>0</v>
      </c>
    </row>
    <row r="278" spans="6:6" ht="15.75" customHeight="1">
      <c r="F278" s="142">
        <f t="shared" si="1"/>
        <v>0</v>
      </c>
    </row>
    <row r="279" spans="6:6" ht="15.75" customHeight="1">
      <c r="F279" s="142">
        <f t="shared" si="1"/>
        <v>0</v>
      </c>
    </row>
    <row r="280" spans="6:6" ht="15.75" customHeight="1">
      <c r="F280" s="142">
        <f t="shared" si="1"/>
        <v>0</v>
      </c>
    </row>
    <row r="281" spans="6:6" ht="15.75" customHeight="1">
      <c r="F281" s="142">
        <f t="shared" si="1"/>
        <v>0</v>
      </c>
    </row>
    <row r="282" spans="6:6" ht="15.75" customHeight="1">
      <c r="F282" s="142">
        <f t="shared" si="1"/>
        <v>0</v>
      </c>
    </row>
    <row r="283" spans="6:6" ht="15.75" customHeight="1">
      <c r="F283" s="142">
        <f t="shared" si="1"/>
        <v>0</v>
      </c>
    </row>
    <row r="284" spans="6:6" ht="15.75" customHeight="1">
      <c r="F284" s="142">
        <f t="shared" si="1"/>
        <v>0</v>
      </c>
    </row>
    <row r="285" spans="6:6" ht="15.75" customHeight="1">
      <c r="F285" s="142">
        <f t="shared" si="1"/>
        <v>0</v>
      </c>
    </row>
    <row r="286" spans="6:6" ht="15.75" customHeight="1">
      <c r="F286" s="142">
        <f t="shared" si="1"/>
        <v>0</v>
      </c>
    </row>
    <row r="287" spans="6:6" ht="15.75" customHeight="1">
      <c r="F287" s="142">
        <f t="shared" si="1"/>
        <v>0</v>
      </c>
    </row>
    <row r="288" spans="6:6" ht="15.75" customHeight="1">
      <c r="F288" s="142">
        <f t="shared" si="1"/>
        <v>0</v>
      </c>
    </row>
    <row r="289" spans="6:6" ht="15.75" customHeight="1">
      <c r="F289" s="142">
        <f t="shared" si="1"/>
        <v>0</v>
      </c>
    </row>
    <row r="290" spans="6:6" ht="15.75" customHeight="1">
      <c r="F290" s="142">
        <f t="shared" si="1"/>
        <v>0</v>
      </c>
    </row>
    <row r="291" spans="6:6" ht="15.75" customHeight="1">
      <c r="F291" s="142">
        <f t="shared" si="1"/>
        <v>0</v>
      </c>
    </row>
    <row r="292" spans="6:6" ht="15.75" customHeight="1">
      <c r="F292" s="142">
        <f t="shared" si="1"/>
        <v>0</v>
      </c>
    </row>
    <row r="293" spans="6:6" ht="15.75" customHeight="1">
      <c r="F293" s="142">
        <f t="shared" si="1"/>
        <v>0</v>
      </c>
    </row>
    <row r="294" spans="6:6" ht="15.75" customHeight="1">
      <c r="F294" s="142">
        <f t="shared" si="1"/>
        <v>0</v>
      </c>
    </row>
    <row r="295" spans="6:6" ht="15.75" customHeight="1">
      <c r="F295" s="142">
        <f t="shared" si="1"/>
        <v>0</v>
      </c>
    </row>
    <row r="296" spans="6:6" ht="15.75" customHeight="1">
      <c r="F296" s="142">
        <f t="shared" si="1"/>
        <v>0</v>
      </c>
    </row>
    <row r="297" spans="6:6" ht="15.75" customHeight="1">
      <c r="F297" s="142">
        <f t="shared" si="1"/>
        <v>0</v>
      </c>
    </row>
    <row r="298" spans="6:6" ht="15.75" customHeight="1">
      <c r="F298" s="142">
        <f t="shared" si="1"/>
        <v>0</v>
      </c>
    </row>
    <row r="299" spans="6:6" ht="15.75" customHeight="1">
      <c r="F299" s="142">
        <f t="shared" si="1"/>
        <v>0</v>
      </c>
    </row>
    <row r="300" spans="6:6" ht="15.75" customHeight="1">
      <c r="F300" s="142">
        <f t="shared" si="1"/>
        <v>0</v>
      </c>
    </row>
    <row r="301" spans="6:6" ht="15.75" customHeight="1">
      <c r="F301" s="142">
        <f t="shared" si="1"/>
        <v>0</v>
      </c>
    </row>
    <row r="302" spans="6:6" ht="15.75" customHeight="1">
      <c r="F302" s="142">
        <f t="shared" si="1"/>
        <v>0</v>
      </c>
    </row>
    <row r="303" spans="6:6" ht="15.75" customHeight="1">
      <c r="F303" s="142">
        <f t="shared" si="1"/>
        <v>0</v>
      </c>
    </row>
    <row r="304" spans="6:6" ht="15.75" customHeight="1">
      <c r="F304" s="142">
        <f t="shared" si="1"/>
        <v>0</v>
      </c>
    </row>
    <row r="305" spans="6:6" ht="15.75" customHeight="1">
      <c r="F305" s="142">
        <f t="shared" si="1"/>
        <v>0</v>
      </c>
    </row>
    <row r="306" spans="6:6" ht="15.75" customHeight="1">
      <c r="F306" s="142">
        <f t="shared" si="1"/>
        <v>0</v>
      </c>
    </row>
    <row r="307" spans="6:6" ht="15.75" customHeight="1">
      <c r="F307" s="142">
        <f t="shared" si="1"/>
        <v>0</v>
      </c>
    </row>
    <row r="308" spans="6:6" ht="15.75" customHeight="1">
      <c r="F308" s="142">
        <f t="shared" si="1"/>
        <v>0</v>
      </c>
    </row>
    <row r="309" spans="6:6" ht="15.75" customHeight="1">
      <c r="F309" s="142">
        <f t="shared" si="1"/>
        <v>0</v>
      </c>
    </row>
    <row r="310" spans="6:6" ht="15.75" customHeight="1">
      <c r="F310" s="142">
        <f t="shared" si="1"/>
        <v>0</v>
      </c>
    </row>
    <row r="311" spans="6:6" ht="15.75" customHeight="1">
      <c r="F311" s="142">
        <f t="shared" si="1"/>
        <v>0</v>
      </c>
    </row>
    <row r="312" spans="6:6" ht="15.75" customHeight="1">
      <c r="F312" s="142">
        <f t="shared" si="1"/>
        <v>0</v>
      </c>
    </row>
    <row r="313" spans="6:6" ht="15.75" customHeight="1">
      <c r="F313" s="142">
        <f t="shared" si="1"/>
        <v>0</v>
      </c>
    </row>
    <row r="314" spans="6:6" ht="15.75" customHeight="1">
      <c r="F314" s="142">
        <f t="shared" si="1"/>
        <v>0</v>
      </c>
    </row>
    <row r="315" spans="6:6" ht="15.75" customHeight="1">
      <c r="F315" s="142">
        <f t="shared" si="1"/>
        <v>0</v>
      </c>
    </row>
    <row r="316" spans="6:6" ht="15.75" customHeight="1">
      <c r="F316" s="142">
        <f t="shared" si="1"/>
        <v>0</v>
      </c>
    </row>
    <row r="317" spans="6:6" ht="15.75" customHeight="1">
      <c r="F317" s="142">
        <f t="shared" si="1"/>
        <v>0</v>
      </c>
    </row>
    <row r="318" spans="6:6" ht="15.75" customHeight="1">
      <c r="F318" s="142">
        <f t="shared" si="1"/>
        <v>0</v>
      </c>
    </row>
    <row r="319" spans="6:6" ht="15.75" customHeight="1">
      <c r="F319" s="142">
        <f t="shared" si="1"/>
        <v>0</v>
      </c>
    </row>
    <row r="320" spans="6:6" ht="15.75" customHeight="1">
      <c r="F320" s="142">
        <f t="shared" si="1"/>
        <v>0</v>
      </c>
    </row>
    <row r="321" spans="6:6" ht="15.75" customHeight="1">
      <c r="F321" s="142">
        <f t="shared" si="1"/>
        <v>0</v>
      </c>
    </row>
    <row r="322" spans="6:6" ht="15.75" customHeight="1">
      <c r="F322" s="142">
        <f t="shared" si="1"/>
        <v>0</v>
      </c>
    </row>
    <row r="323" spans="6:6" ht="15.75" customHeight="1">
      <c r="F323" s="142">
        <f t="shared" si="1"/>
        <v>0</v>
      </c>
    </row>
    <row r="324" spans="6:6" ht="15.75" customHeight="1">
      <c r="F324" s="142">
        <f t="shared" si="1"/>
        <v>0</v>
      </c>
    </row>
    <row r="325" spans="6:6" ht="15.75" customHeight="1">
      <c r="F325" s="142">
        <f t="shared" si="1"/>
        <v>0</v>
      </c>
    </row>
    <row r="326" spans="6:6" ht="15.75" customHeight="1">
      <c r="F326" s="142">
        <f t="shared" si="1"/>
        <v>0</v>
      </c>
    </row>
    <row r="327" spans="6:6" ht="15.75" customHeight="1">
      <c r="F327" s="142">
        <f t="shared" si="1"/>
        <v>0</v>
      </c>
    </row>
    <row r="328" spans="6:6" ht="15.75" customHeight="1">
      <c r="F328" s="142">
        <f t="shared" si="1"/>
        <v>0</v>
      </c>
    </row>
    <row r="329" spans="6:6" ht="15.75" customHeight="1">
      <c r="F329" s="142">
        <f t="shared" si="1"/>
        <v>0</v>
      </c>
    </row>
    <row r="330" spans="6:6" ht="15.75" customHeight="1">
      <c r="F330" s="142">
        <f t="shared" si="1"/>
        <v>0</v>
      </c>
    </row>
    <row r="331" spans="6:6" ht="15.75" customHeight="1">
      <c r="F331" s="142">
        <f t="shared" si="1"/>
        <v>0</v>
      </c>
    </row>
    <row r="332" spans="6:6" ht="15.75" customHeight="1">
      <c r="F332" s="142">
        <f t="shared" si="1"/>
        <v>0</v>
      </c>
    </row>
    <row r="333" spans="6:6" ht="15.75" customHeight="1">
      <c r="F333" s="142">
        <f t="shared" si="1"/>
        <v>0</v>
      </c>
    </row>
    <row r="334" spans="6:6" ht="15.75" customHeight="1">
      <c r="F334" s="142">
        <f t="shared" si="1"/>
        <v>0</v>
      </c>
    </row>
    <row r="335" spans="6:6" ht="15.75" customHeight="1">
      <c r="F335" s="142">
        <f t="shared" si="1"/>
        <v>0</v>
      </c>
    </row>
    <row r="336" spans="6:6" ht="15.75" customHeight="1">
      <c r="F336" s="142">
        <f t="shared" si="1"/>
        <v>0</v>
      </c>
    </row>
    <row r="337" spans="6:6" ht="15.75" customHeight="1">
      <c r="F337" s="142">
        <f t="shared" si="1"/>
        <v>0</v>
      </c>
    </row>
    <row r="338" spans="6:6" ht="15.75" customHeight="1">
      <c r="F338" s="142">
        <f t="shared" si="1"/>
        <v>0</v>
      </c>
    </row>
    <row r="339" spans="6:6" ht="15.75" customHeight="1">
      <c r="F339" s="142">
        <f t="shared" si="1"/>
        <v>0</v>
      </c>
    </row>
    <row r="340" spans="6:6" ht="15.75" customHeight="1">
      <c r="F340" s="142">
        <f t="shared" si="1"/>
        <v>0</v>
      </c>
    </row>
    <row r="341" spans="6:6" ht="15.75" customHeight="1">
      <c r="F341" s="142">
        <f t="shared" si="1"/>
        <v>0</v>
      </c>
    </row>
    <row r="342" spans="6:6" ht="15.75" customHeight="1">
      <c r="F342" s="142">
        <f t="shared" si="1"/>
        <v>0</v>
      </c>
    </row>
    <row r="343" spans="6:6" ht="15.75" customHeight="1">
      <c r="F343" s="142">
        <f t="shared" si="1"/>
        <v>0</v>
      </c>
    </row>
    <row r="344" spans="6:6" ht="15.75" customHeight="1">
      <c r="F344" s="142">
        <f t="shared" si="1"/>
        <v>0</v>
      </c>
    </row>
    <row r="345" spans="6:6" ht="15.75" customHeight="1">
      <c r="F345" s="142">
        <f t="shared" si="1"/>
        <v>0</v>
      </c>
    </row>
    <row r="346" spans="6:6" ht="15.75" customHeight="1">
      <c r="F346" s="142">
        <f t="shared" si="1"/>
        <v>0</v>
      </c>
    </row>
    <row r="347" spans="6:6" ht="15.75" customHeight="1">
      <c r="F347" s="142">
        <f t="shared" si="1"/>
        <v>0</v>
      </c>
    </row>
    <row r="348" spans="6:6" ht="15.75" customHeight="1">
      <c r="F348" s="142">
        <f t="shared" si="1"/>
        <v>0</v>
      </c>
    </row>
    <row r="349" spans="6:6" ht="15.75" customHeight="1">
      <c r="F349" s="142">
        <f t="shared" si="1"/>
        <v>0</v>
      </c>
    </row>
    <row r="350" spans="6:6" ht="15.75" customHeight="1">
      <c r="F350" s="142">
        <f t="shared" si="1"/>
        <v>0</v>
      </c>
    </row>
    <row r="351" spans="6:6" ht="15.75" customHeight="1">
      <c r="F351" s="142">
        <f t="shared" si="1"/>
        <v>0</v>
      </c>
    </row>
    <row r="352" spans="6:6" ht="15.75" customHeight="1">
      <c r="F352" s="142">
        <f t="shared" si="1"/>
        <v>0</v>
      </c>
    </row>
    <row r="353" spans="6:6" ht="15.75" customHeight="1">
      <c r="F353" s="142">
        <f t="shared" si="1"/>
        <v>0</v>
      </c>
    </row>
    <row r="354" spans="6:6" ht="15.75" customHeight="1">
      <c r="F354" s="142">
        <f t="shared" si="1"/>
        <v>0</v>
      </c>
    </row>
    <row r="355" spans="6:6" ht="15.75" customHeight="1">
      <c r="F355" s="142">
        <f t="shared" si="1"/>
        <v>0</v>
      </c>
    </row>
    <row r="356" spans="6:6" ht="15.75" customHeight="1">
      <c r="F356" s="142">
        <f t="shared" si="1"/>
        <v>0</v>
      </c>
    </row>
    <row r="357" spans="6:6" ht="15.75" customHeight="1">
      <c r="F357" s="142">
        <f t="shared" si="1"/>
        <v>0</v>
      </c>
    </row>
    <row r="358" spans="6:6" ht="15.75" customHeight="1">
      <c r="F358" s="142">
        <f t="shared" si="1"/>
        <v>0</v>
      </c>
    </row>
    <row r="359" spans="6:6" ht="15.75" customHeight="1">
      <c r="F359" s="142">
        <f t="shared" si="1"/>
        <v>0</v>
      </c>
    </row>
    <row r="360" spans="6:6" ht="15.75" customHeight="1">
      <c r="F360" s="142">
        <f t="shared" si="1"/>
        <v>0</v>
      </c>
    </row>
    <row r="361" spans="6:6" ht="15.75" customHeight="1">
      <c r="F361" s="142">
        <f t="shared" si="1"/>
        <v>0</v>
      </c>
    </row>
    <row r="362" spans="6:6" ht="15.75" customHeight="1">
      <c r="F362" s="142">
        <f t="shared" si="1"/>
        <v>0</v>
      </c>
    </row>
    <row r="363" spans="6:6" ht="15.75" customHeight="1">
      <c r="F363" s="142">
        <f t="shared" si="1"/>
        <v>0</v>
      </c>
    </row>
    <row r="364" spans="6:6" ht="15.75" customHeight="1">
      <c r="F364" s="142">
        <f t="shared" si="1"/>
        <v>0</v>
      </c>
    </row>
    <row r="365" spans="6:6" ht="15.75" customHeight="1">
      <c r="F365" s="142">
        <f t="shared" si="1"/>
        <v>0</v>
      </c>
    </row>
    <row r="366" spans="6:6" ht="15.75" customHeight="1">
      <c r="F366" s="142">
        <f t="shared" si="1"/>
        <v>0</v>
      </c>
    </row>
    <row r="367" spans="6:6" ht="15.75" customHeight="1">
      <c r="F367" s="142">
        <f t="shared" si="1"/>
        <v>0</v>
      </c>
    </row>
    <row r="368" spans="6:6" ht="15.75" customHeight="1">
      <c r="F368" s="142">
        <f t="shared" si="1"/>
        <v>0</v>
      </c>
    </row>
    <row r="369" spans="6:6" ht="15.75" customHeight="1">
      <c r="F369" s="142">
        <f t="shared" si="1"/>
        <v>0</v>
      </c>
    </row>
    <row r="370" spans="6:6" ht="15.75" customHeight="1">
      <c r="F370" s="142">
        <f t="shared" si="1"/>
        <v>0</v>
      </c>
    </row>
    <row r="371" spans="6:6" ht="15.75" customHeight="1">
      <c r="F371" s="142">
        <f t="shared" si="1"/>
        <v>0</v>
      </c>
    </row>
    <row r="372" spans="6:6" ht="15.75" customHeight="1">
      <c r="F372" s="142">
        <f t="shared" si="1"/>
        <v>0</v>
      </c>
    </row>
    <row r="373" spans="6:6" ht="15.75" customHeight="1">
      <c r="F373" s="142">
        <f t="shared" si="1"/>
        <v>0</v>
      </c>
    </row>
    <row r="374" spans="6:6" ht="15.75" customHeight="1">
      <c r="F374" s="142">
        <f t="shared" si="1"/>
        <v>0</v>
      </c>
    </row>
    <row r="375" spans="6:6" ht="15.75" customHeight="1">
      <c r="F375" s="142">
        <f t="shared" si="1"/>
        <v>0</v>
      </c>
    </row>
    <row r="376" spans="6:6" ht="15.75" customHeight="1">
      <c r="F376" s="142">
        <f t="shared" si="1"/>
        <v>0</v>
      </c>
    </row>
    <row r="377" spans="6:6" ht="15.75" customHeight="1">
      <c r="F377" s="142">
        <f t="shared" si="1"/>
        <v>0</v>
      </c>
    </row>
    <row r="378" spans="6:6" ht="15.75" customHeight="1">
      <c r="F378" s="142">
        <f t="shared" si="1"/>
        <v>0</v>
      </c>
    </row>
    <row r="379" spans="6:6" ht="15.75" customHeight="1">
      <c r="F379" s="142">
        <f t="shared" si="1"/>
        <v>0</v>
      </c>
    </row>
    <row r="380" spans="6:6" ht="15.75" customHeight="1">
      <c r="F380" s="142">
        <f t="shared" si="1"/>
        <v>0</v>
      </c>
    </row>
    <row r="381" spans="6:6" ht="15.75" customHeight="1">
      <c r="F381" s="142">
        <f t="shared" si="1"/>
        <v>0</v>
      </c>
    </row>
    <row r="382" spans="6:6" ht="15.75" customHeight="1">
      <c r="F382" s="142">
        <f t="shared" si="1"/>
        <v>0</v>
      </c>
    </row>
    <row r="383" spans="6:6" ht="15.75" customHeight="1">
      <c r="F383" s="142">
        <f t="shared" si="1"/>
        <v>0</v>
      </c>
    </row>
    <row r="384" spans="6:6" ht="15.75" customHeight="1">
      <c r="F384" s="142">
        <f t="shared" si="1"/>
        <v>0</v>
      </c>
    </row>
    <row r="385" spans="6:6" ht="15.75" customHeight="1">
      <c r="F385" s="142">
        <f t="shared" si="1"/>
        <v>0</v>
      </c>
    </row>
    <row r="386" spans="6:6" ht="15.75" customHeight="1">
      <c r="F386" s="142">
        <f t="shared" si="1"/>
        <v>0</v>
      </c>
    </row>
    <row r="387" spans="6:6" ht="15.75" customHeight="1">
      <c r="F387" s="142">
        <f t="shared" si="1"/>
        <v>0</v>
      </c>
    </row>
    <row r="388" spans="6:6" ht="15.75" customHeight="1">
      <c r="F388" s="142">
        <f t="shared" si="1"/>
        <v>0</v>
      </c>
    </row>
    <row r="389" spans="6:6" ht="15.75" customHeight="1">
      <c r="F389" s="142">
        <f t="shared" si="1"/>
        <v>0</v>
      </c>
    </row>
    <row r="390" spans="6:6" ht="15.75" customHeight="1">
      <c r="F390" s="142">
        <f t="shared" si="1"/>
        <v>0</v>
      </c>
    </row>
    <row r="391" spans="6:6" ht="15.75" customHeight="1">
      <c r="F391" s="142">
        <f t="shared" si="1"/>
        <v>0</v>
      </c>
    </row>
    <row r="392" spans="6:6" ht="15.75" customHeight="1">
      <c r="F392" s="142">
        <f t="shared" si="1"/>
        <v>0</v>
      </c>
    </row>
    <row r="393" spans="6:6" ht="15.75" customHeight="1">
      <c r="F393" s="142">
        <f t="shared" si="1"/>
        <v>0</v>
      </c>
    </row>
    <row r="394" spans="6:6" ht="15.75" customHeight="1">
      <c r="F394" s="142">
        <f t="shared" si="1"/>
        <v>0</v>
      </c>
    </row>
    <row r="395" spans="6:6" ht="15.75" customHeight="1">
      <c r="F395" s="142">
        <f t="shared" si="1"/>
        <v>0</v>
      </c>
    </row>
    <row r="396" spans="6:6" ht="15.75" customHeight="1">
      <c r="F396" s="142">
        <f t="shared" si="1"/>
        <v>0</v>
      </c>
    </row>
    <row r="397" spans="6:6" ht="15.75" customHeight="1">
      <c r="F397" s="142">
        <f t="shared" si="1"/>
        <v>0</v>
      </c>
    </row>
    <row r="398" spans="6:6" ht="15.75" customHeight="1">
      <c r="F398" s="142">
        <f t="shared" si="1"/>
        <v>0</v>
      </c>
    </row>
    <row r="399" spans="6:6" ht="15.75" customHeight="1">
      <c r="F399" s="142">
        <f t="shared" si="1"/>
        <v>0</v>
      </c>
    </row>
    <row r="400" spans="6:6" ht="15.75" customHeight="1">
      <c r="F400" s="142">
        <f t="shared" si="1"/>
        <v>0</v>
      </c>
    </row>
    <row r="401" spans="6:6" ht="15.75" customHeight="1">
      <c r="F401" s="142">
        <f t="shared" si="1"/>
        <v>0</v>
      </c>
    </row>
    <row r="402" spans="6:6" ht="15.75" customHeight="1">
      <c r="F402" s="142">
        <f t="shared" si="1"/>
        <v>0</v>
      </c>
    </row>
    <row r="403" spans="6:6" ht="15.75" customHeight="1">
      <c r="F403" s="142">
        <f t="shared" si="1"/>
        <v>0</v>
      </c>
    </row>
    <row r="404" spans="6:6" ht="15.75" customHeight="1">
      <c r="F404" s="142">
        <f t="shared" si="1"/>
        <v>0</v>
      </c>
    </row>
    <row r="405" spans="6:6" ht="15.75" customHeight="1">
      <c r="F405" s="142">
        <f t="shared" si="1"/>
        <v>0</v>
      </c>
    </row>
    <row r="406" spans="6:6" ht="15.75" customHeight="1">
      <c r="F406" s="142">
        <f t="shared" si="1"/>
        <v>0</v>
      </c>
    </row>
    <row r="407" spans="6:6" ht="15.75" customHeight="1">
      <c r="F407" s="142">
        <f t="shared" si="1"/>
        <v>0</v>
      </c>
    </row>
    <row r="408" spans="6:6" ht="15.75" customHeight="1">
      <c r="F408" s="142">
        <f t="shared" si="1"/>
        <v>0</v>
      </c>
    </row>
    <row r="409" spans="6:6" ht="15.75" customHeight="1">
      <c r="F409" s="142">
        <f t="shared" si="1"/>
        <v>0</v>
      </c>
    </row>
    <row r="410" spans="6:6" ht="15.75" customHeight="1">
      <c r="F410" s="142">
        <f t="shared" si="1"/>
        <v>0</v>
      </c>
    </row>
    <row r="411" spans="6:6" ht="15.75" customHeight="1">
      <c r="F411" s="142">
        <f t="shared" si="1"/>
        <v>0</v>
      </c>
    </row>
    <row r="412" spans="6:6" ht="15.75" customHeight="1">
      <c r="F412" s="142">
        <f t="shared" si="1"/>
        <v>0</v>
      </c>
    </row>
    <row r="413" spans="6:6" ht="15.75" customHeight="1">
      <c r="F413" s="142">
        <f t="shared" si="1"/>
        <v>0</v>
      </c>
    </row>
    <row r="414" spans="6:6" ht="15.75" customHeight="1">
      <c r="F414" s="142">
        <f t="shared" si="1"/>
        <v>0</v>
      </c>
    </row>
    <row r="415" spans="6:6" ht="15.75" customHeight="1">
      <c r="F415" s="142">
        <f t="shared" si="1"/>
        <v>0</v>
      </c>
    </row>
    <row r="416" spans="6:6" ht="15.75" customHeight="1">
      <c r="F416" s="142">
        <f t="shared" si="1"/>
        <v>0</v>
      </c>
    </row>
    <row r="417" spans="6:6" ht="15.75" customHeight="1">
      <c r="F417" s="142">
        <f t="shared" si="1"/>
        <v>0</v>
      </c>
    </row>
    <row r="418" spans="6:6" ht="15.75" customHeight="1">
      <c r="F418" s="142">
        <f t="shared" si="1"/>
        <v>0</v>
      </c>
    </row>
    <row r="419" spans="6:6" ht="15.75" customHeight="1">
      <c r="F419" s="142">
        <f t="shared" si="1"/>
        <v>0</v>
      </c>
    </row>
    <row r="420" spans="6:6" ht="15.75" customHeight="1">
      <c r="F420" s="142">
        <f t="shared" si="1"/>
        <v>0</v>
      </c>
    </row>
    <row r="421" spans="6:6" ht="15.75" customHeight="1">
      <c r="F421" s="142">
        <f t="shared" si="1"/>
        <v>0</v>
      </c>
    </row>
    <row r="422" spans="6:6" ht="15.75" customHeight="1">
      <c r="F422" s="142">
        <f t="shared" si="1"/>
        <v>0</v>
      </c>
    </row>
    <row r="423" spans="6:6" ht="15.75" customHeight="1">
      <c r="F423" s="142">
        <f t="shared" si="1"/>
        <v>0</v>
      </c>
    </row>
    <row r="424" spans="6:6" ht="15.75" customHeight="1">
      <c r="F424" s="142">
        <f t="shared" si="1"/>
        <v>0</v>
      </c>
    </row>
    <row r="425" spans="6:6" ht="15.75" customHeight="1">
      <c r="F425" s="142">
        <f t="shared" si="1"/>
        <v>0</v>
      </c>
    </row>
    <row r="426" spans="6:6" ht="15.75" customHeight="1">
      <c r="F426" s="142">
        <f t="shared" si="1"/>
        <v>0</v>
      </c>
    </row>
    <row r="427" spans="6:6" ht="15.75" customHeight="1">
      <c r="F427" s="142">
        <f t="shared" si="1"/>
        <v>0</v>
      </c>
    </row>
    <row r="428" spans="6:6" ht="15.75" customHeight="1">
      <c r="F428" s="142">
        <f t="shared" si="1"/>
        <v>0</v>
      </c>
    </row>
    <row r="429" spans="6:6" ht="15.75" customHeight="1">
      <c r="F429" s="142">
        <f t="shared" si="1"/>
        <v>0</v>
      </c>
    </row>
    <row r="430" spans="6:6" ht="15.75" customHeight="1">
      <c r="F430" s="142">
        <f t="shared" si="1"/>
        <v>0</v>
      </c>
    </row>
    <row r="431" spans="6:6" ht="15.75" customHeight="1">
      <c r="F431" s="142">
        <f t="shared" si="1"/>
        <v>0</v>
      </c>
    </row>
    <row r="432" spans="6:6" ht="15.75" customHeight="1">
      <c r="F432" s="142">
        <f t="shared" si="1"/>
        <v>0</v>
      </c>
    </row>
    <row r="433" spans="6:6" ht="15.75" customHeight="1">
      <c r="F433" s="142">
        <f t="shared" si="1"/>
        <v>0</v>
      </c>
    </row>
    <row r="434" spans="6:6" ht="15.75" customHeight="1">
      <c r="F434" s="142">
        <f t="shared" si="1"/>
        <v>0</v>
      </c>
    </row>
    <row r="435" spans="6:6" ht="15.75" customHeight="1">
      <c r="F435" s="142">
        <f t="shared" si="1"/>
        <v>0</v>
      </c>
    </row>
    <row r="436" spans="6:6" ht="15.75" customHeight="1">
      <c r="F436" s="142">
        <f t="shared" si="1"/>
        <v>0</v>
      </c>
    </row>
    <row r="437" spans="6:6" ht="15.75" customHeight="1">
      <c r="F437" s="142">
        <f t="shared" si="1"/>
        <v>0</v>
      </c>
    </row>
    <row r="438" spans="6:6" ht="15.75" customHeight="1">
      <c r="F438" s="142">
        <f t="shared" si="1"/>
        <v>0</v>
      </c>
    </row>
    <row r="439" spans="6:6" ht="15.75" customHeight="1">
      <c r="F439" s="142">
        <f t="shared" si="1"/>
        <v>0</v>
      </c>
    </row>
    <row r="440" spans="6:6" ht="15.75" customHeight="1">
      <c r="F440" s="142">
        <f t="shared" si="1"/>
        <v>0</v>
      </c>
    </row>
    <row r="441" spans="6:6" ht="15.75" customHeight="1">
      <c r="F441" s="142">
        <f t="shared" si="1"/>
        <v>0</v>
      </c>
    </row>
    <row r="442" spans="6:6" ht="15.75" customHeight="1">
      <c r="F442" s="142">
        <f t="shared" si="1"/>
        <v>0</v>
      </c>
    </row>
    <row r="443" spans="6:6" ht="15.75" customHeight="1">
      <c r="F443" s="142">
        <f t="shared" si="1"/>
        <v>0</v>
      </c>
    </row>
    <row r="444" spans="6:6" ht="15.75" customHeight="1">
      <c r="F444" s="142">
        <f t="shared" si="1"/>
        <v>0</v>
      </c>
    </row>
    <row r="445" spans="6:6" ht="15.75" customHeight="1">
      <c r="F445" s="142">
        <f t="shared" si="1"/>
        <v>0</v>
      </c>
    </row>
    <row r="446" spans="6:6" ht="15.75" customHeight="1">
      <c r="F446" s="142">
        <f t="shared" si="1"/>
        <v>0</v>
      </c>
    </row>
    <row r="447" spans="6:6" ht="15.75" customHeight="1">
      <c r="F447" s="142">
        <f t="shared" si="1"/>
        <v>0</v>
      </c>
    </row>
    <row r="448" spans="6:6" ht="15.75" customHeight="1">
      <c r="F448" s="142">
        <f t="shared" si="1"/>
        <v>0</v>
      </c>
    </row>
    <row r="449" spans="6:6" ht="15.75" customHeight="1">
      <c r="F449" s="142">
        <f t="shared" si="1"/>
        <v>0</v>
      </c>
    </row>
    <row r="450" spans="6:6" ht="15.75" customHeight="1">
      <c r="F450" s="142">
        <f t="shared" si="1"/>
        <v>0</v>
      </c>
    </row>
    <row r="451" spans="6:6" ht="15.75" customHeight="1">
      <c r="F451" s="142">
        <f t="shared" si="1"/>
        <v>0</v>
      </c>
    </row>
    <row r="452" spans="6:6" ht="15.75" customHeight="1">
      <c r="F452" s="142">
        <f t="shared" si="1"/>
        <v>0</v>
      </c>
    </row>
    <row r="453" spans="6:6" ht="15.75" customHeight="1">
      <c r="F453" s="142">
        <f t="shared" si="1"/>
        <v>0</v>
      </c>
    </row>
    <row r="454" spans="6:6" ht="15.75" customHeight="1">
      <c r="F454" s="142">
        <f t="shared" si="1"/>
        <v>0</v>
      </c>
    </row>
    <row r="455" spans="6:6" ht="15.75" customHeight="1">
      <c r="F455" s="142">
        <f t="shared" si="1"/>
        <v>0</v>
      </c>
    </row>
    <row r="456" spans="6:6" ht="15.75" customHeight="1">
      <c r="F456" s="142">
        <f t="shared" si="1"/>
        <v>0</v>
      </c>
    </row>
    <row r="457" spans="6:6" ht="15.75" customHeight="1">
      <c r="F457" s="142">
        <f t="shared" si="1"/>
        <v>0</v>
      </c>
    </row>
    <row r="458" spans="6:6" ht="15.75" customHeight="1">
      <c r="F458" s="142">
        <f t="shared" si="1"/>
        <v>0</v>
      </c>
    </row>
    <row r="459" spans="6:6" ht="15.75" customHeight="1">
      <c r="F459" s="142">
        <f t="shared" si="1"/>
        <v>0</v>
      </c>
    </row>
    <row r="460" spans="6:6" ht="15.75" customHeight="1">
      <c r="F460" s="142">
        <f t="shared" si="1"/>
        <v>0</v>
      </c>
    </row>
    <row r="461" spans="6:6" ht="15.75" customHeight="1">
      <c r="F461" s="142">
        <f t="shared" si="1"/>
        <v>0</v>
      </c>
    </row>
    <row r="462" spans="6:6" ht="15.75" customHeight="1">
      <c r="F462" s="142">
        <f t="shared" si="1"/>
        <v>0</v>
      </c>
    </row>
    <row r="463" spans="6:6" ht="15.75" customHeight="1">
      <c r="F463" s="142">
        <f t="shared" si="1"/>
        <v>0</v>
      </c>
    </row>
    <row r="464" spans="6:6" ht="15.75" customHeight="1">
      <c r="F464" s="142">
        <f t="shared" si="1"/>
        <v>0</v>
      </c>
    </row>
    <row r="465" spans="6:6" ht="15.75" customHeight="1">
      <c r="F465" s="142">
        <f t="shared" si="1"/>
        <v>0</v>
      </c>
    </row>
    <row r="466" spans="6:6" ht="15.75" customHeight="1">
      <c r="F466" s="142">
        <f t="shared" si="1"/>
        <v>0</v>
      </c>
    </row>
    <row r="467" spans="6:6" ht="15.75" customHeight="1">
      <c r="F467" s="142">
        <f t="shared" si="1"/>
        <v>0</v>
      </c>
    </row>
    <row r="468" spans="6:6" ht="15.75" customHeight="1">
      <c r="F468" s="142">
        <f t="shared" si="1"/>
        <v>0</v>
      </c>
    </row>
    <row r="469" spans="6:6" ht="15.75" customHeight="1">
      <c r="F469" s="142">
        <f t="shared" si="1"/>
        <v>0</v>
      </c>
    </row>
    <row r="470" spans="6:6" ht="15.75" customHeight="1">
      <c r="F470" s="142">
        <f t="shared" si="1"/>
        <v>0</v>
      </c>
    </row>
    <row r="471" spans="6:6" ht="15.75" customHeight="1">
      <c r="F471" s="142">
        <f t="shared" si="1"/>
        <v>0</v>
      </c>
    </row>
    <row r="472" spans="6:6" ht="15.75" customHeight="1">
      <c r="F472" s="142">
        <f t="shared" si="1"/>
        <v>0</v>
      </c>
    </row>
    <row r="473" spans="6:6" ht="15.75" customHeight="1">
      <c r="F473" s="142">
        <f t="shared" si="1"/>
        <v>0</v>
      </c>
    </row>
    <row r="474" spans="6:6" ht="15.75" customHeight="1">
      <c r="F474" s="142">
        <f t="shared" si="1"/>
        <v>0</v>
      </c>
    </row>
    <row r="475" spans="6:6" ht="15.75" customHeight="1">
      <c r="F475" s="142">
        <f t="shared" si="1"/>
        <v>0</v>
      </c>
    </row>
    <row r="476" spans="6:6" ht="15.75" customHeight="1">
      <c r="F476" s="142">
        <f t="shared" si="1"/>
        <v>0</v>
      </c>
    </row>
    <row r="477" spans="6:6" ht="15.75" customHeight="1">
      <c r="F477" s="142">
        <f t="shared" si="1"/>
        <v>0</v>
      </c>
    </row>
    <row r="478" spans="6:6" ht="15.75" customHeight="1">
      <c r="F478" s="142">
        <f t="shared" si="1"/>
        <v>0</v>
      </c>
    </row>
    <row r="479" spans="6:6" ht="15.75" customHeight="1">
      <c r="F479" s="142">
        <f t="shared" si="1"/>
        <v>0</v>
      </c>
    </row>
    <row r="480" spans="6:6" ht="15.75" customHeight="1">
      <c r="F480" s="142">
        <f t="shared" si="1"/>
        <v>0</v>
      </c>
    </row>
    <row r="481" spans="6:6" ht="15.75" customHeight="1">
      <c r="F481" s="142">
        <f t="shared" si="1"/>
        <v>0</v>
      </c>
    </row>
    <row r="482" spans="6:6" ht="15.75" customHeight="1">
      <c r="F482" s="142">
        <f t="shared" si="1"/>
        <v>0</v>
      </c>
    </row>
    <row r="483" spans="6:6" ht="15.75" customHeight="1">
      <c r="F483" s="142">
        <f t="shared" si="1"/>
        <v>0</v>
      </c>
    </row>
    <row r="484" spans="6:6" ht="15.75" customHeight="1">
      <c r="F484" s="142">
        <f t="shared" si="1"/>
        <v>0</v>
      </c>
    </row>
    <row r="485" spans="6:6" ht="15.75" customHeight="1">
      <c r="F485" s="142">
        <f t="shared" si="1"/>
        <v>0</v>
      </c>
    </row>
    <row r="486" spans="6:6" ht="15.75" customHeight="1">
      <c r="F486" s="142">
        <f t="shared" si="1"/>
        <v>0</v>
      </c>
    </row>
    <row r="487" spans="6:6" ht="15.75" customHeight="1">
      <c r="F487" s="142">
        <f t="shared" si="1"/>
        <v>0</v>
      </c>
    </row>
    <row r="488" spans="6:6" ht="15.75" customHeight="1">
      <c r="F488" s="142">
        <f t="shared" si="1"/>
        <v>0</v>
      </c>
    </row>
    <row r="489" spans="6:6" ht="15.75" customHeight="1">
      <c r="F489" s="142">
        <f t="shared" si="1"/>
        <v>0</v>
      </c>
    </row>
    <row r="490" spans="6:6" ht="15.75" customHeight="1">
      <c r="F490" s="142">
        <f t="shared" si="1"/>
        <v>0</v>
      </c>
    </row>
    <row r="491" spans="6:6" ht="15.75" customHeight="1">
      <c r="F491" s="142">
        <f t="shared" si="1"/>
        <v>0</v>
      </c>
    </row>
    <row r="492" spans="6:6" ht="15.75" customHeight="1">
      <c r="F492" s="142">
        <f t="shared" si="1"/>
        <v>0</v>
      </c>
    </row>
    <row r="493" spans="6:6" ht="15.75" customHeight="1">
      <c r="F493" s="142">
        <f t="shared" si="1"/>
        <v>0</v>
      </c>
    </row>
    <row r="494" spans="6:6" ht="15.75" customHeight="1">
      <c r="F494" s="142">
        <f t="shared" si="1"/>
        <v>0</v>
      </c>
    </row>
    <row r="495" spans="6:6" ht="15.75" customHeight="1">
      <c r="F495" s="142">
        <f t="shared" si="1"/>
        <v>0</v>
      </c>
    </row>
    <row r="496" spans="6:6" ht="15.75" customHeight="1">
      <c r="F496" s="142">
        <f t="shared" si="1"/>
        <v>0</v>
      </c>
    </row>
    <row r="497" spans="6:6" ht="15.75" customHeight="1">
      <c r="F497" s="142">
        <f t="shared" si="1"/>
        <v>0</v>
      </c>
    </row>
    <row r="498" spans="6:6" ht="15.75" customHeight="1">
      <c r="F498" s="142">
        <f t="shared" si="1"/>
        <v>0</v>
      </c>
    </row>
    <row r="499" spans="6:6" ht="15.75" customHeight="1">
      <c r="F499" s="142">
        <f t="shared" si="1"/>
        <v>0</v>
      </c>
    </row>
    <row r="500" spans="6:6" ht="15.75" customHeight="1">
      <c r="F500" s="142">
        <f t="shared" si="1"/>
        <v>0</v>
      </c>
    </row>
    <row r="501" spans="6:6" ht="15.75" customHeight="1">
      <c r="F501" s="142">
        <f t="shared" si="1"/>
        <v>0</v>
      </c>
    </row>
    <row r="502" spans="6:6" ht="15.75" customHeight="1">
      <c r="F502" s="142">
        <f t="shared" si="1"/>
        <v>0</v>
      </c>
    </row>
    <row r="503" spans="6:6" ht="15.75" customHeight="1">
      <c r="F503" s="142">
        <f t="shared" si="1"/>
        <v>0</v>
      </c>
    </row>
    <row r="504" spans="6:6" ht="15.75" customHeight="1">
      <c r="F504" s="142">
        <f t="shared" si="1"/>
        <v>0</v>
      </c>
    </row>
    <row r="505" spans="6:6" ht="15.75" customHeight="1">
      <c r="F505" s="142">
        <f t="shared" si="1"/>
        <v>0</v>
      </c>
    </row>
    <row r="506" spans="6:6" ht="15.75" customHeight="1">
      <c r="F506" s="142">
        <f t="shared" si="1"/>
        <v>0</v>
      </c>
    </row>
    <row r="507" spans="6:6" ht="15.75" customHeight="1">
      <c r="F507" s="142">
        <f t="shared" si="1"/>
        <v>0</v>
      </c>
    </row>
    <row r="508" spans="6:6" ht="15.75" customHeight="1">
      <c r="F508" s="142">
        <f t="shared" si="1"/>
        <v>0</v>
      </c>
    </row>
    <row r="509" spans="6:6" ht="15.75" customHeight="1">
      <c r="F509" s="142">
        <f t="shared" si="1"/>
        <v>0</v>
      </c>
    </row>
    <row r="510" spans="6:6" ht="15.75" customHeight="1">
      <c r="F510" s="142">
        <f t="shared" si="1"/>
        <v>0</v>
      </c>
    </row>
    <row r="511" spans="6:6" ht="15.75" customHeight="1">
      <c r="F511" s="142">
        <f t="shared" si="1"/>
        <v>0</v>
      </c>
    </row>
    <row r="512" spans="6:6" ht="15.75" customHeight="1">
      <c r="F512" s="142">
        <f t="shared" si="1"/>
        <v>0</v>
      </c>
    </row>
    <row r="513" spans="6:6" ht="15.75" customHeight="1">
      <c r="F513" s="142">
        <f t="shared" si="1"/>
        <v>0</v>
      </c>
    </row>
    <row r="514" spans="6:6" ht="15.75" customHeight="1">
      <c r="F514" s="142">
        <f t="shared" ref="F514:F608" si="2">D514*E514</f>
        <v>0</v>
      </c>
    </row>
    <row r="515" spans="6:6" ht="15.75" customHeight="1">
      <c r="F515" s="142">
        <f t="shared" si="2"/>
        <v>0</v>
      </c>
    </row>
    <row r="516" spans="6:6" ht="15.75" customHeight="1">
      <c r="F516" s="142">
        <f t="shared" si="2"/>
        <v>0</v>
      </c>
    </row>
    <row r="517" spans="6:6" ht="15.75" customHeight="1">
      <c r="F517" s="142">
        <f t="shared" si="2"/>
        <v>0</v>
      </c>
    </row>
    <row r="518" spans="6:6" ht="15.75" customHeight="1">
      <c r="F518" s="142">
        <f t="shared" si="2"/>
        <v>0</v>
      </c>
    </row>
    <row r="519" spans="6:6" ht="15.75" customHeight="1">
      <c r="F519" s="142">
        <f t="shared" si="2"/>
        <v>0</v>
      </c>
    </row>
    <row r="520" spans="6:6" ht="15.75" customHeight="1">
      <c r="F520" s="142">
        <f t="shared" si="2"/>
        <v>0</v>
      </c>
    </row>
    <row r="521" spans="6:6" ht="15.75" customHeight="1">
      <c r="F521" s="142">
        <f t="shared" si="2"/>
        <v>0</v>
      </c>
    </row>
    <row r="522" spans="6:6" ht="15.75" customHeight="1">
      <c r="F522" s="142">
        <f t="shared" si="2"/>
        <v>0</v>
      </c>
    </row>
    <row r="523" spans="6:6" ht="15.75" customHeight="1">
      <c r="F523" s="142">
        <f t="shared" si="2"/>
        <v>0</v>
      </c>
    </row>
    <row r="524" spans="6:6" ht="15.75" customHeight="1">
      <c r="F524" s="142">
        <f t="shared" si="2"/>
        <v>0</v>
      </c>
    </row>
    <row r="525" spans="6:6" ht="15.75" customHeight="1">
      <c r="F525" s="142">
        <f t="shared" si="2"/>
        <v>0</v>
      </c>
    </row>
    <row r="526" spans="6:6" ht="15.75" customHeight="1">
      <c r="F526" s="142">
        <f t="shared" si="2"/>
        <v>0</v>
      </c>
    </row>
    <row r="527" spans="6:6" ht="15.75" customHeight="1">
      <c r="F527" s="142">
        <f t="shared" si="2"/>
        <v>0</v>
      </c>
    </row>
    <row r="528" spans="6:6" ht="15.75" customHeight="1">
      <c r="F528" s="142">
        <f t="shared" si="2"/>
        <v>0</v>
      </c>
    </row>
    <row r="529" spans="6:6" ht="15.75" customHeight="1">
      <c r="F529" s="142">
        <f t="shared" si="2"/>
        <v>0</v>
      </c>
    </row>
    <row r="530" spans="6:6" ht="15.75" customHeight="1">
      <c r="F530" s="142">
        <f t="shared" si="2"/>
        <v>0</v>
      </c>
    </row>
    <row r="531" spans="6:6" ht="15.75" customHeight="1">
      <c r="F531" s="142">
        <f t="shared" si="2"/>
        <v>0</v>
      </c>
    </row>
    <row r="532" spans="6:6" ht="15.75" customHeight="1">
      <c r="F532" s="142">
        <f t="shared" si="2"/>
        <v>0</v>
      </c>
    </row>
    <row r="533" spans="6:6" ht="15.75" customHeight="1">
      <c r="F533" s="142">
        <f t="shared" si="2"/>
        <v>0</v>
      </c>
    </row>
    <row r="534" spans="6:6" ht="15.75" customHeight="1">
      <c r="F534" s="142">
        <f t="shared" si="2"/>
        <v>0</v>
      </c>
    </row>
    <row r="535" spans="6:6" ht="15.75" customHeight="1">
      <c r="F535" s="142">
        <f t="shared" si="2"/>
        <v>0</v>
      </c>
    </row>
    <row r="536" spans="6:6" ht="15.75" customHeight="1">
      <c r="F536" s="142">
        <f t="shared" si="2"/>
        <v>0</v>
      </c>
    </row>
    <row r="537" spans="6:6" ht="15.75" customHeight="1">
      <c r="F537" s="142">
        <f t="shared" si="2"/>
        <v>0</v>
      </c>
    </row>
    <row r="538" spans="6:6" ht="15.75" customHeight="1">
      <c r="F538" s="142">
        <f t="shared" si="2"/>
        <v>0</v>
      </c>
    </row>
    <row r="539" spans="6:6" ht="15.75" customHeight="1">
      <c r="F539" s="142">
        <f t="shared" si="2"/>
        <v>0</v>
      </c>
    </row>
    <row r="540" spans="6:6" ht="15.75" customHeight="1">
      <c r="F540" s="142">
        <f t="shared" si="2"/>
        <v>0</v>
      </c>
    </row>
    <row r="541" spans="6:6" ht="15.75" customHeight="1">
      <c r="F541" s="142">
        <f t="shared" si="2"/>
        <v>0</v>
      </c>
    </row>
    <row r="542" spans="6:6" ht="15.75" customHeight="1">
      <c r="F542" s="142">
        <f t="shared" si="2"/>
        <v>0</v>
      </c>
    </row>
    <row r="543" spans="6:6" ht="15.75" customHeight="1">
      <c r="F543" s="142">
        <f t="shared" si="2"/>
        <v>0</v>
      </c>
    </row>
    <row r="544" spans="6:6" ht="15.75" customHeight="1">
      <c r="F544" s="142">
        <f t="shared" si="2"/>
        <v>0</v>
      </c>
    </row>
    <row r="545" spans="6:6" ht="15.75" customHeight="1">
      <c r="F545" s="142">
        <f t="shared" si="2"/>
        <v>0</v>
      </c>
    </row>
    <row r="546" spans="6:6" ht="15.75" customHeight="1">
      <c r="F546" s="142">
        <f t="shared" si="2"/>
        <v>0</v>
      </c>
    </row>
    <row r="547" spans="6:6" ht="15.75" customHeight="1">
      <c r="F547" s="142">
        <f t="shared" si="2"/>
        <v>0</v>
      </c>
    </row>
    <row r="548" spans="6:6" ht="15.75" customHeight="1">
      <c r="F548" s="142">
        <f t="shared" si="2"/>
        <v>0</v>
      </c>
    </row>
    <row r="549" spans="6:6" ht="15.75" customHeight="1">
      <c r="F549" s="142">
        <f t="shared" si="2"/>
        <v>0</v>
      </c>
    </row>
    <row r="550" spans="6:6" ht="15.75" customHeight="1">
      <c r="F550" s="142">
        <f t="shared" si="2"/>
        <v>0</v>
      </c>
    </row>
    <row r="551" spans="6:6" ht="15.75" customHeight="1">
      <c r="F551" s="142">
        <f t="shared" si="2"/>
        <v>0</v>
      </c>
    </row>
    <row r="552" spans="6:6" ht="15.75" customHeight="1">
      <c r="F552" s="142">
        <f t="shared" si="2"/>
        <v>0</v>
      </c>
    </row>
    <row r="553" spans="6:6" ht="15.75" customHeight="1">
      <c r="F553" s="142">
        <f t="shared" si="2"/>
        <v>0</v>
      </c>
    </row>
    <row r="554" spans="6:6" ht="15.75" customHeight="1">
      <c r="F554" s="142">
        <f t="shared" si="2"/>
        <v>0</v>
      </c>
    </row>
    <row r="555" spans="6:6" ht="15.75" customHeight="1">
      <c r="F555" s="142">
        <f t="shared" si="2"/>
        <v>0</v>
      </c>
    </row>
    <row r="556" spans="6:6" ht="15.75" customHeight="1">
      <c r="F556" s="142">
        <f t="shared" si="2"/>
        <v>0</v>
      </c>
    </row>
    <row r="557" spans="6:6" ht="15.75" customHeight="1">
      <c r="F557" s="142">
        <f t="shared" si="2"/>
        <v>0</v>
      </c>
    </row>
    <row r="558" spans="6:6" ht="15.75" customHeight="1">
      <c r="F558" s="142">
        <f t="shared" si="2"/>
        <v>0</v>
      </c>
    </row>
    <row r="559" spans="6:6" ht="15.75" customHeight="1">
      <c r="F559" s="142">
        <f t="shared" si="2"/>
        <v>0</v>
      </c>
    </row>
    <row r="560" spans="6:6" ht="15.75" customHeight="1">
      <c r="F560" s="142">
        <f t="shared" si="2"/>
        <v>0</v>
      </c>
    </row>
    <row r="561" spans="6:6" ht="15.75" customHeight="1">
      <c r="F561" s="142">
        <f t="shared" si="2"/>
        <v>0</v>
      </c>
    </row>
    <row r="562" spans="6:6" ht="15.75" customHeight="1">
      <c r="F562" s="142">
        <f t="shared" si="2"/>
        <v>0</v>
      </c>
    </row>
    <row r="563" spans="6:6" ht="15.75" customHeight="1">
      <c r="F563" s="142">
        <f t="shared" si="2"/>
        <v>0</v>
      </c>
    </row>
    <row r="564" spans="6:6" ht="15.75" customHeight="1">
      <c r="F564" s="142">
        <f t="shared" si="2"/>
        <v>0</v>
      </c>
    </row>
    <row r="565" spans="6:6" ht="15.75" customHeight="1">
      <c r="F565" s="142">
        <f t="shared" si="2"/>
        <v>0</v>
      </c>
    </row>
    <row r="566" spans="6:6" ht="15.75" customHeight="1">
      <c r="F566" s="142">
        <f t="shared" si="2"/>
        <v>0</v>
      </c>
    </row>
    <row r="567" spans="6:6" ht="15.75" customHeight="1">
      <c r="F567" s="142">
        <f t="shared" si="2"/>
        <v>0</v>
      </c>
    </row>
    <row r="568" spans="6:6" ht="15.75" customHeight="1">
      <c r="F568" s="142">
        <f t="shared" si="2"/>
        <v>0</v>
      </c>
    </row>
    <row r="569" spans="6:6" ht="15.75" customHeight="1">
      <c r="F569" s="142">
        <f t="shared" si="2"/>
        <v>0</v>
      </c>
    </row>
    <row r="570" spans="6:6" ht="15.75" customHeight="1">
      <c r="F570" s="142">
        <f t="shared" si="2"/>
        <v>0</v>
      </c>
    </row>
    <row r="571" spans="6:6" ht="15.75" customHeight="1">
      <c r="F571" s="142">
        <f t="shared" si="2"/>
        <v>0</v>
      </c>
    </row>
    <row r="572" spans="6:6" ht="15.75" customHeight="1">
      <c r="F572" s="142">
        <f t="shared" si="2"/>
        <v>0</v>
      </c>
    </row>
    <row r="573" spans="6:6" ht="15.75" customHeight="1">
      <c r="F573" s="142">
        <f t="shared" si="2"/>
        <v>0</v>
      </c>
    </row>
    <row r="574" spans="6:6" ht="15.75" customHeight="1">
      <c r="F574" s="142">
        <f t="shared" si="2"/>
        <v>0</v>
      </c>
    </row>
    <row r="575" spans="6:6" ht="15.75" customHeight="1">
      <c r="F575" s="142">
        <f t="shared" si="2"/>
        <v>0</v>
      </c>
    </row>
    <row r="576" spans="6:6" ht="15.75" customHeight="1">
      <c r="F576" s="142">
        <f t="shared" si="2"/>
        <v>0</v>
      </c>
    </row>
    <row r="577" spans="6:6" ht="15.75" customHeight="1">
      <c r="F577" s="142">
        <f t="shared" si="2"/>
        <v>0</v>
      </c>
    </row>
    <row r="578" spans="6:6" ht="15.75" customHeight="1">
      <c r="F578" s="142">
        <f t="shared" si="2"/>
        <v>0</v>
      </c>
    </row>
    <row r="579" spans="6:6" ht="15.75" customHeight="1">
      <c r="F579" s="142">
        <f t="shared" si="2"/>
        <v>0</v>
      </c>
    </row>
    <row r="580" spans="6:6" ht="15.75" customHeight="1">
      <c r="F580" s="142">
        <f t="shared" si="2"/>
        <v>0</v>
      </c>
    </row>
    <row r="581" spans="6:6" ht="15.75" customHeight="1">
      <c r="F581" s="142">
        <f t="shared" si="2"/>
        <v>0</v>
      </c>
    </row>
    <row r="582" spans="6:6" ht="15.75" customHeight="1">
      <c r="F582" s="142">
        <f t="shared" si="2"/>
        <v>0</v>
      </c>
    </row>
    <row r="583" spans="6:6" ht="15.75" customHeight="1">
      <c r="F583" s="142">
        <f t="shared" si="2"/>
        <v>0</v>
      </c>
    </row>
    <row r="584" spans="6:6" ht="15.75" customHeight="1">
      <c r="F584" s="142">
        <f t="shared" si="2"/>
        <v>0</v>
      </c>
    </row>
    <row r="585" spans="6:6" ht="15.75" customHeight="1">
      <c r="F585" s="142">
        <f t="shared" si="2"/>
        <v>0</v>
      </c>
    </row>
    <row r="586" spans="6:6" ht="15.75" customHeight="1">
      <c r="F586" s="142">
        <f t="shared" si="2"/>
        <v>0</v>
      </c>
    </row>
    <row r="587" spans="6:6" ht="15.75" customHeight="1">
      <c r="F587" s="142">
        <f t="shared" si="2"/>
        <v>0</v>
      </c>
    </row>
    <row r="588" spans="6:6" ht="15.75" customHeight="1">
      <c r="F588" s="142">
        <f t="shared" si="2"/>
        <v>0</v>
      </c>
    </row>
    <row r="589" spans="6:6" ht="15.75" customHeight="1">
      <c r="F589" s="142">
        <f t="shared" si="2"/>
        <v>0</v>
      </c>
    </row>
    <row r="590" spans="6:6" ht="15.75" customHeight="1">
      <c r="F590" s="142">
        <f t="shared" si="2"/>
        <v>0</v>
      </c>
    </row>
    <row r="591" spans="6:6" ht="15.75" customHeight="1">
      <c r="F591" s="142">
        <f t="shared" si="2"/>
        <v>0</v>
      </c>
    </row>
    <row r="592" spans="6:6" ht="15.75" customHeight="1">
      <c r="F592" s="142">
        <f t="shared" si="2"/>
        <v>0</v>
      </c>
    </row>
    <row r="593" spans="6:6" ht="15.75" customHeight="1">
      <c r="F593" s="142">
        <f t="shared" si="2"/>
        <v>0</v>
      </c>
    </row>
    <row r="594" spans="6:6" ht="15.75" customHeight="1">
      <c r="F594" s="142">
        <f t="shared" si="2"/>
        <v>0</v>
      </c>
    </row>
    <row r="595" spans="6:6" ht="15.75" customHeight="1">
      <c r="F595" s="142">
        <f t="shared" si="2"/>
        <v>0</v>
      </c>
    </row>
    <row r="596" spans="6:6" ht="15.75" customHeight="1">
      <c r="F596" s="142">
        <f t="shared" si="2"/>
        <v>0</v>
      </c>
    </row>
    <row r="597" spans="6:6" ht="15.75" customHeight="1">
      <c r="F597" s="142">
        <f t="shared" si="2"/>
        <v>0</v>
      </c>
    </row>
    <row r="598" spans="6:6" ht="15.75" customHeight="1">
      <c r="F598" s="142">
        <f t="shared" si="2"/>
        <v>0</v>
      </c>
    </row>
    <row r="599" spans="6:6" ht="15.75" customHeight="1">
      <c r="F599" s="142">
        <f t="shared" si="2"/>
        <v>0</v>
      </c>
    </row>
    <row r="600" spans="6:6" ht="15.75" customHeight="1">
      <c r="F600" s="142">
        <f t="shared" si="2"/>
        <v>0</v>
      </c>
    </row>
    <row r="601" spans="6:6" ht="15.75" customHeight="1">
      <c r="F601" s="142">
        <f t="shared" si="2"/>
        <v>0</v>
      </c>
    </row>
    <row r="602" spans="6:6" ht="15.75" customHeight="1">
      <c r="F602" s="142">
        <f t="shared" si="2"/>
        <v>0</v>
      </c>
    </row>
    <row r="603" spans="6:6" ht="15.75" customHeight="1">
      <c r="F603" s="142">
        <f t="shared" si="2"/>
        <v>0</v>
      </c>
    </row>
    <row r="604" spans="6:6" ht="15.75" customHeight="1">
      <c r="F604" s="142">
        <f t="shared" si="2"/>
        <v>0</v>
      </c>
    </row>
    <row r="605" spans="6:6" ht="15.75" customHeight="1">
      <c r="F605" s="142">
        <f t="shared" si="2"/>
        <v>0</v>
      </c>
    </row>
    <row r="606" spans="6:6" ht="15.75" customHeight="1">
      <c r="F606" s="142">
        <f t="shared" si="2"/>
        <v>0</v>
      </c>
    </row>
    <row r="607" spans="6:6" ht="15.75" customHeight="1">
      <c r="F607" s="142">
        <f t="shared" si="2"/>
        <v>0</v>
      </c>
    </row>
    <row r="608" spans="6:6" ht="15.75" customHeight="1">
      <c r="F608" s="142">
        <f t="shared" si="2"/>
        <v>0</v>
      </c>
    </row>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C2"/>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1000"/>
  <sheetViews>
    <sheetView workbookViewId="0"/>
  </sheetViews>
  <sheetFormatPr baseColWidth="10" defaultColWidth="14.5" defaultRowHeight="15" customHeight="1"/>
  <cols>
    <col min="1" max="1" width="18" customWidth="1"/>
    <col min="2" max="2" width="20" customWidth="1"/>
    <col min="3" max="3" width="12.6640625" customWidth="1"/>
    <col min="4" max="4" width="8" customWidth="1"/>
    <col min="5" max="5" width="11.33203125" customWidth="1"/>
    <col min="6" max="6" width="11.6640625" customWidth="1"/>
    <col min="7" max="7" width="12.1640625" customWidth="1"/>
    <col min="8" max="9" width="11" customWidth="1"/>
    <col min="10" max="12" width="8.83203125" customWidth="1"/>
    <col min="13" max="13" width="11.83203125" customWidth="1"/>
    <col min="14" max="14" width="14.5" customWidth="1"/>
    <col min="15" max="16" width="8.83203125" customWidth="1"/>
    <col min="17" max="17" width="13.1640625" customWidth="1"/>
    <col min="18" max="18" width="11.33203125" customWidth="1"/>
    <col min="19" max="19" width="13.83203125" customWidth="1"/>
    <col min="20" max="20" width="12.33203125" customWidth="1"/>
    <col min="21" max="21" width="13.6640625" customWidth="1"/>
    <col min="22" max="22" width="16.33203125" customWidth="1"/>
    <col min="23" max="24" width="8.83203125" customWidth="1"/>
    <col min="25" max="26" width="15.1640625" customWidth="1"/>
    <col min="27" max="28" width="8.83203125" customWidth="1"/>
    <col min="29" max="29" width="17.5" customWidth="1"/>
    <col min="30" max="31" width="8.83203125" customWidth="1"/>
    <col min="32" max="32" width="23.1640625" customWidth="1"/>
    <col min="33" max="33" width="15.83203125" customWidth="1"/>
    <col min="34" max="36" width="8.83203125" customWidth="1"/>
    <col min="37" max="37" width="19.6640625" customWidth="1"/>
  </cols>
  <sheetData>
    <row r="1" spans="1:37">
      <c r="A1" s="140" t="s">
        <v>148</v>
      </c>
      <c r="B1" s="150">
        <f>J15</f>
        <v>8910</v>
      </c>
      <c r="C1" s="140"/>
      <c r="D1" s="151" t="s">
        <v>149</v>
      </c>
      <c r="E1" s="140"/>
      <c r="G1" s="152"/>
      <c r="M1" s="153" t="s">
        <v>150</v>
      </c>
      <c r="N1" s="25"/>
      <c r="P1" s="140" t="s">
        <v>151</v>
      </c>
      <c r="Q1" s="140"/>
      <c r="X1" s="139" t="s">
        <v>152</v>
      </c>
      <c r="AE1" s="139" t="s">
        <v>153</v>
      </c>
    </row>
    <row r="2" spans="1:37" ht="42.75" customHeight="1">
      <c r="A2" s="288" t="s">
        <v>154</v>
      </c>
      <c r="B2" s="263"/>
      <c r="C2" s="263"/>
      <c r="D2" s="263"/>
      <c r="E2" s="263"/>
      <c r="F2" s="263"/>
      <c r="G2" s="263"/>
      <c r="H2" s="263"/>
      <c r="I2" s="263"/>
      <c r="J2" s="263"/>
      <c r="M2" s="154" t="s">
        <v>94</v>
      </c>
      <c r="N2" s="155" t="s">
        <v>155</v>
      </c>
      <c r="P2" s="156" t="s">
        <v>156</v>
      </c>
      <c r="Q2" s="157" t="s">
        <v>157</v>
      </c>
      <c r="R2" s="157" t="s">
        <v>158</v>
      </c>
      <c r="S2" s="157" t="s">
        <v>159</v>
      </c>
      <c r="T2" s="157" t="s">
        <v>160</v>
      </c>
      <c r="U2" s="157" t="s">
        <v>161</v>
      </c>
      <c r="V2" s="158" t="s">
        <v>162</v>
      </c>
      <c r="X2" s="156" t="s">
        <v>95</v>
      </c>
      <c r="Y2" s="157" t="s">
        <v>134</v>
      </c>
      <c r="Z2" s="157" t="s">
        <v>135</v>
      </c>
      <c r="AA2" s="157" t="s">
        <v>136</v>
      </c>
      <c r="AB2" s="157" t="s">
        <v>137</v>
      </c>
      <c r="AC2" s="158" t="s">
        <v>138</v>
      </c>
      <c r="AD2" s="148"/>
      <c r="AE2" s="156" t="s">
        <v>144</v>
      </c>
      <c r="AF2" s="157" t="s">
        <v>145</v>
      </c>
      <c r="AG2" s="157" t="s">
        <v>146</v>
      </c>
      <c r="AH2" s="157" t="s">
        <v>135</v>
      </c>
      <c r="AI2" s="157" t="s">
        <v>136</v>
      </c>
      <c r="AJ2" s="157" t="s">
        <v>137</v>
      </c>
      <c r="AK2" s="158" t="s">
        <v>138</v>
      </c>
    </row>
    <row r="3" spans="1:37" ht="16">
      <c r="A3" s="289" t="s">
        <v>163</v>
      </c>
      <c r="B3" s="290"/>
      <c r="C3" s="290"/>
      <c r="D3" s="290"/>
      <c r="E3" s="290"/>
      <c r="F3" s="290"/>
      <c r="G3" s="290"/>
      <c r="H3" s="290"/>
      <c r="I3" s="290"/>
      <c r="J3" s="291"/>
      <c r="M3" s="159" t="s">
        <v>102</v>
      </c>
      <c r="N3" s="160" t="s">
        <v>164</v>
      </c>
      <c r="P3" s="159"/>
      <c r="Q3" s="25"/>
      <c r="R3" s="25"/>
      <c r="S3" s="25"/>
      <c r="T3" s="25"/>
      <c r="U3" s="25"/>
      <c r="V3" s="161"/>
      <c r="X3" s="159"/>
      <c r="Y3" s="25"/>
      <c r="Z3" s="25"/>
      <c r="AA3" s="25"/>
      <c r="AB3" s="25"/>
      <c r="AC3" s="161"/>
      <c r="AE3" s="159"/>
      <c r="AF3" s="25"/>
      <c r="AG3" s="25"/>
      <c r="AH3" s="25"/>
      <c r="AI3" s="25"/>
      <c r="AJ3" s="25"/>
      <c r="AK3" s="161"/>
    </row>
    <row r="4" spans="1:37" ht="42" customHeight="1">
      <c r="A4" s="162" t="s">
        <v>165</v>
      </c>
      <c r="B4" s="163" t="s">
        <v>166</v>
      </c>
      <c r="C4" s="163" t="s">
        <v>167</v>
      </c>
      <c r="D4" s="163" t="s">
        <v>168</v>
      </c>
      <c r="E4" s="164"/>
      <c r="F4" s="165" t="s">
        <v>9</v>
      </c>
      <c r="G4" s="165" t="s">
        <v>10</v>
      </c>
      <c r="H4" s="165" t="s">
        <v>11</v>
      </c>
      <c r="I4" s="165" t="s">
        <v>169</v>
      </c>
      <c r="J4" s="166" t="s">
        <v>170</v>
      </c>
      <c r="M4" s="159"/>
      <c r="N4" s="160"/>
      <c r="P4" s="159"/>
      <c r="Q4" s="25"/>
      <c r="R4" s="25"/>
      <c r="S4" s="25"/>
      <c r="T4" s="25"/>
      <c r="U4" s="25"/>
      <c r="V4" s="161"/>
      <c r="X4" s="159"/>
      <c r="Y4" s="25"/>
      <c r="Z4" s="25"/>
      <c r="AA4" s="25"/>
      <c r="AB4" s="25"/>
      <c r="AC4" s="161"/>
      <c r="AE4" s="159"/>
      <c r="AF4" s="25"/>
      <c r="AG4" s="25"/>
      <c r="AH4" s="25"/>
      <c r="AI4" s="25"/>
      <c r="AJ4" s="25"/>
      <c r="AK4" s="161"/>
    </row>
    <row r="5" spans="1:37" ht="16.5" customHeight="1">
      <c r="A5" s="167"/>
      <c r="B5" s="168"/>
      <c r="C5" s="168"/>
      <c r="D5" s="168"/>
      <c r="E5" s="169" t="s">
        <v>171</v>
      </c>
      <c r="F5" s="170">
        <v>45748</v>
      </c>
      <c r="G5" s="170">
        <v>45839</v>
      </c>
      <c r="H5" s="170">
        <v>46204</v>
      </c>
      <c r="I5" s="170">
        <v>46569</v>
      </c>
      <c r="J5" s="171"/>
      <c r="M5" s="159"/>
      <c r="N5" s="160"/>
      <c r="P5" s="159"/>
      <c r="Q5" s="25"/>
      <c r="R5" s="25"/>
      <c r="S5" s="25"/>
      <c r="T5" s="25"/>
      <c r="U5" s="25"/>
      <c r="V5" s="161"/>
      <c r="X5" s="159"/>
      <c r="Y5" s="25"/>
      <c r="Z5" s="25"/>
      <c r="AA5" s="25"/>
      <c r="AB5" s="25"/>
      <c r="AC5" s="161"/>
      <c r="AE5" s="159"/>
      <c r="AF5" s="25"/>
      <c r="AG5" s="25"/>
      <c r="AH5" s="25"/>
      <c r="AI5" s="25"/>
      <c r="AJ5" s="25"/>
      <c r="AK5" s="161"/>
    </row>
    <row r="6" spans="1:37" ht="14.25" customHeight="1">
      <c r="A6" s="167"/>
      <c r="B6" s="168"/>
      <c r="C6" s="168"/>
      <c r="D6" s="168"/>
      <c r="E6" s="169" t="s">
        <v>172</v>
      </c>
      <c r="F6" s="170">
        <v>45838</v>
      </c>
      <c r="G6" s="170">
        <v>46203</v>
      </c>
      <c r="H6" s="170">
        <v>46568</v>
      </c>
      <c r="I6" s="170">
        <v>46843</v>
      </c>
      <c r="J6" s="171"/>
      <c r="M6" s="159"/>
      <c r="N6" s="160"/>
      <c r="P6" s="159"/>
      <c r="Q6" s="25"/>
      <c r="R6" s="25"/>
      <c r="S6" s="25"/>
      <c r="T6" s="25"/>
      <c r="U6" s="25"/>
      <c r="V6" s="161"/>
      <c r="X6" s="159"/>
      <c r="Y6" s="25"/>
      <c r="Z6" s="25"/>
      <c r="AA6" s="25"/>
      <c r="AB6" s="25"/>
      <c r="AC6" s="161"/>
      <c r="AE6" s="159"/>
      <c r="AF6" s="25"/>
      <c r="AG6" s="25"/>
      <c r="AH6" s="25"/>
      <c r="AI6" s="25"/>
      <c r="AJ6" s="25"/>
      <c r="AK6" s="161"/>
    </row>
    <row r="7" spans="1:37">
      <c r="A7" s="167"/>
      <c r="B7" s="168"/>
      <c r="C7" s="168"/>
      <c r="D7" s="168"/>
      <c r="E7" s="172" t="s">
        <v>173</v>
      </c>
      <c r="F7" s="173" t="s">
        <v>51</v>
      </c>
      <c r="G7" s="173" t="s">
        <v>52</v>
      </c>
      <c r="H7" s="173" t="s">
        <v>53</v>
      </c>
      <c r="I7" s="173" t="s">
        <v>54</v>
      </c>
      <c r="J7" s="174"/>
      <c r="M7" s="159"/>
      <c r="N7" s="160"/>
      <c r="P7" s="159"/>
      <c r="Q7" s="25"/>
      <c r="R7" s="25"/>
      <c r="S7" s="25"/>
      <c r="T7" s="25"/>
      <c r="U7" s="25"/>
      <c r="V7" s="161"/>
      <c r="X7" s="159"/>
      <c r="Y7" s="25"/>
      <c r="Z7" s="25"/>
      <c r="AA7" s="25"/>
      <c r="AB7" s="25"/>
      <c r="AC7" s="161"/>
      <c r="AE7" s="159"/>
      <c r="AF7" s="25"/>
      <c r="AG7" s="25"/>
      <c r="AH7" s="25"/>
      <c r="AI7" s="25"/>
      <c r="AJ7" s="25"/>
      <c r="AK7" s="161"/>
    </row>
    <row r="8" spans="1:37">
      <c r="A8" s="175">
        <v>1</v>
      </c>
      <c r="B8" s="176" t="s">
        <v>174</v>
      </c>
      <c r="C8" s="177">
        <v>50</v>
      </c>
      <c r="D8" s="178">
        <v>50</v>
      </c>
      <c r="E8" s="179"/>
      <c r="F8" s="180">
        <v>200</v>
      </c>
      <c r="G8" s="180">
        <v>1000</v>
      </c>
      <c r="H8" s="180">
        <v>1000</v>
      </c>
      <c r="I8" s="180">
        <v>1000</v>
      </c>
      <c r="J8" s="181">
        <f t="shared" ref="J8:J15" si="0">SUM(F8:I8)</f>
        <v>3200</v>
      </c>
      <c r="M8" s="159"/>
      <c r="N8" s="160"/>
      <c r="P8" s="159"/>
      <c r="Q8" s="25"/>
      <c r="R8" s="25"/>
      <c r="S8" s="25"/>
      <c r="T8" s="25"/>
      <c r="U8" s="25"/>
      <c r="V8" s="161"/>
      <c r="X8" s="159"/>
      <c r="Y8" s="25"/>
      <c r="Z8" s="25"/>
      <c r="AA8" s="25"/>
      <c r="AB8" s="25"/>
      <c r="AC8" s="161"/>
      <c r="AE8" s="159"/>
      <c r="AF8" s="25"/>
      <c r="AG8" s="25"/>
      <c r="AH8" s="25"/>
      <c r="AI8" s="25"/>
      <c r="AJ8" s="25"/>
      <c r="AK8" s="161"/>
    </row>
    <row r="9" spans="1:37">
      <c r="A9" s="175" t="s">
        <v>175</v>
      </c>
      <c r="B9" s="176" t="s">
        <v>174</v>
      </c>
      <c r="C9" s="177">
        <v>100</v>
      </c>
      <c r="D9" s="178">
        <v>25</v>
      </c>
      <c r="E9" s="179"/>
      <c r="F9" s="180">
        <v>500</v>
      </c>
      <c r="G9" s="180">
        <v>1100</v>
      </c>
      <c r="H9" s="180">
        <v>900</v>
      </c>
      <c r="I9" s="180">
        <v>900</v>
      </c>
      <c r="J9" s="181">
        <f t="shared" si="0"/>
        <v>3400</v>
      </c>
      <c r="M9" s="159"/>
      <c r="N9" s="160"/>
      <c r="P9" s="159"/>
      <c r="Q9" s="25"/>
      <c r="R9" s="25"/>
      <c r="S9" s="25"/>
      <c r="T9" s="25"/>
      <c r="U9" s="25"/>
      <c r="V9" s="161"/>
      <c r="X9" s="159"/>
      <c r="Y9" s="25"/>
      <c r="Z9" s="25"/>
      <c r="AA9" s="25"/>
      <c r="AB9" s="25"/>
      <c r="AC9" s="161"/>
      <c r="AE9" s="159"/>
      <c r="AF9" s="25"/>
      <c r="AG9" s="25"/>
      <c r="AH9" s="25"/>
      <c r="AI9" s="25"/>
      <c r="AJ9" s="25"/>
      <c r="AK9" s="161"/>
    </row>
    <row r="10" spans="1:37" ht="14.25" customHeight="1">
      <c r="A10" s="175" t="s">
        <v>176</v>
      </c>
      <c r="B10" s="182" t="s">
        <v>177</v>
      </c>
      <c r="C10" s="183"/>
      <c r="D10" s="183"/>
      <c r="E10" s="184"/>
      <c r="F10" s="180">
        <v>0</v>
      </c>
      <c r="G10" s="180">
        <v>0</v>
      </c>
      <c r="H10" s="180">
        <v>0</v>
      </c>
      <c r="I10" s="180">
        <v>0</v>
      </c>
      <c r="J10" s="181">
        <f t="shared" si="0"/>
        <v>0</v>
      </c>
      <c r="M10" s="159"/>
      <c r="N10" s="160"/>
      <c r="P10" s="159"/>
      <c r="Q10" s="25"/>
      <c r="R10" s="25"/>
      <c r="S10" s="25"/>
      <c r="T10" s="25"/>
      <c r="U10" s="25"/>
      <c r="V10" s="161"/>
      <c r="X10" s="159"/>
      <c r="Y10" s="25"/>
      <c r="Z10" s="25"/>
      <c r="AA10" s="25"/>
      <c r="AB10" s="25"/>
      <c r="AC10" s="161"/>
      <c r="AE10" s="159"/>
      <c r="AF10" s="25"/>
      <c r="AG10" s="25"/>
      <c r="AH10" s="25"/>
      <c r="AI10" s="25"/>
      <c r="AJ10" s="25"/>
      <c r="AK10" s="161"/>
    </row>
    <row r="11" spans="1:37">
      <c r="A11" s="175" t="s">
        <v>176</v>
      </c>
      <c r="B11" s="185" t="s">
        <v>178</v>
      </c>
      <c r="C11" s="186"/>
      <c r="D11" s="186"/>
      <c r="E11" s="187"/>
      <c r="F11" s="180">
        <v>0</v>
      </c>
      <c r="G11" s="180">
        <v>0</v>
      </c>
      <c r="H11" s="180">
        <v>0</v>
      </c>
      <c r="I11" s="180">
        <v>0</v>
      </c>
      <c r="J11" s="181">
        <f t="shared" si="0"/>
        <v>0</v>
      </c>
      <c r="M11" s="159"/>
      <c r="N11" s="160"/>
      <c r="P11" s="159"/>
      <c r="Q11" s="25"/>
      <c r="R11" s="25"/>
      <c r="S11" s="25"/>
      <c r="T11" s="25"/>
      <c r="U11" s="25"/>
      <c r="V11" s="161"/>
      <c r="X11" s="159"/>
      <c r="Y11" s="25"/>
      <c r="Z11" s="25"/>
      <c r="AA11" s="25"/>
      <c r="AB11" s="25"/>
      <c r="AC11" s="161"/>
      <c r="AE11" s="159"/>
      <c r="AF11" s="25"/>
      <c r="AG11" s="25"/>
      <c r="AH11" s="25"/>
      <c r="AI11" s="25"/>
      <c r="AJ11" s="25"/>
      <c r="AK11" s="161"/>
    </row>
    <row r="12" spans="1:37">
      <c r="A12" s="175" t="s">
        <v>176</v>
      </c>
      <c r="B12" s="185" t="s">
        <v>153</v>
      </c>
      <c r="C12" s="186"/>
      <c r="D12" s="186"/>
      <c r="E12" s="187"/>
      <c r="F12" s="180">
        <v>0</v>
      </c>
      <c r="G12" s="180">
        <v>0</v>
      </c>
      <c r="H12" s="180">
        <v>0</v>
      </c>
      <c r="I12" s="180">
        <v>0</v>
      </c>
      <c r="J12" s="181">
        <f t="shared" si="0"/>
        <v>0</v>
      </c>
      <c r="M12" s="159"/>
      <c r="N12" s="160"/>
      <c r="P12" s="159"/>
      <c r="Q12" s="25"/>
      <c r="R12" s="25"/>
      <c r="S12" s="25"/>
      <c r="T12" s="25"/>
      <c r="U12" s="25"/>
      <c r="V12" s="161"/>
      <c r="X12" s="159"/>
      <c r="Y12" s="25"/>
      <c r="Z12" s="25"/>
      <c r="AA12" s="25"/>
      <c r="AB12" s="25"/>
      <c r="AC12" s="161"/>
      <c r="AE12" s="159"/>
      <c r="AF12" s="25"/>
      <c r="AG12" s="25"/>
      <c r="AH12" s="25"/>
      <c r="AI12" s="25"/>
      <c r="AJ12" s="25"/>
      <c r="AK12" s="161"/>
    </row>
    <row r="13" spans="1:37">
      <c r="A13" s="188"/>
      <c r="B13" s="189"/>
      <c r="C13" s="189"/>
      <c r="D13" s="189"/>
      <c r="E13" s="190" t="s">
        <v>179</v>
      </c>
      <c r="F13" s="191">
        <f t="shared" ref="F13:I13" si="1">SUM(F8:F12)</f>
        <v>700</v>
      </c>
      <c r="G13" s="191">
        <f t="shared" si="1"/>
        <v>2100</v>
      </c>
      <c r="H13" s="191">
        <f t="shared" si="1"/>
        <v>1900</v>
      </c>
      <c r="I13" s="191">
        <f t="shared" si="1"/>
        <v>1900</v>
      </c>
      <c r="J13" s="181">
        <f t="shared" si="0"/>
        <v>6600</v>
      </c>
      <c r="M13" s="159"/>
      <c r="N13" s="160"/>
      <c r="P13" s="159"/>
      <c r="Q13" s="25"/>
      <c r="R13" s="25"/>
      <c r="S13" s="25"/>
      <c r="T13" s="25"/>
      <c r="U13" s="25"/>
      <c r="V13" s="161"/>
      <c r="X13" s="159"/>
      <c r="Y13" s="25"/>
      <c r="Z13" s="25"/>
      <c r="AA13" s="25"/>
      <c r="AB13" s="25"/>
      <c r="AC13" s="161"/>
      <c r="AE13" s="159"/>
      <c r="AF13" s="25"/>
      <c r="AG13" s="25"/>
      <c r="AH13" s="25"/>
      <c r="AI13" s="25"/>
      <c r="AJ13" s="25"/>
      <c r="AK13" s="161"/>
    </row>
    <row r="14" spans="1:37">
      <c r="A14" s="292" t="s">
        <v>180</v>
      </c>
      <c r="B14" s="258"/>
      <c r="C14" s="258"/>
      <c r="D14" s="293"/>
      <c r="E14" s="192">
        <v>0.35</v>
      </c>
      <c r="F14" s="191">
        <f t="shared" ref="F14:I14" si="2">F13*$E$14</f>
        <v>244.99999999999997</v>
      </c>
      <c r="G14" s="191">
        <f t="shared" si="2"/>
        <v>735</v>
      </c>
      <c r="H14" s="191">
        <f t="shared" si="2"/>
        <v>665</v>
      </c>
      <c r="I14" s="191">
        <f t="shared" si="2"/>
        <v>665</v>
      </c>
      <c r="J14" s="181">
        <f t="shared" si="0"/>
        <v>2310</v>
      </c>
      <c r="M14" s="159"/>
      <c r="N14" s="160"/>
      <c r="P14" s="159"/>
      <c r="Q14" s="25"/>
      <c r="R14" s="25"/>
      <c r="S14" s="25"/>
      <c r="T14" s="25"/>
      <c r="U14" s="25"/>
      <c r="V14" s="161"/>
      <c r="X14" s="159"/>
      <c r="Y14" s="25"/>
      <c r="Z14" s="25"/>
      <c r="AA14" s="25"/>
      <c r="AB14" s="25"/>
      <c r="AC14" s="161"/>
      <c r="AE14" s="159"/>
      <c r="AF14" s="25"/>
      <c r="AG14" s="25"/>
      <c r="AH14" s="25"/>
      <c r="AI14" s="25"/>
      <c r="AJ14" s="25"/>
      <c r="AK14" s="161"/>
    </row>
    <row r="15" spans="1:37">
      <c r="A15" s="294" t="s">
        <v>181</v>
      </c>
      <c r="B15" s="261"/>
      <c r="C15" s="261"/>
      <c r="D15" s="261"/>
      <c r="E15" s="295"/>
      <c r="F15" s="193">
        <f t="shared" ref="F15:I15" si="3">SUM(F13:F14)</f>
        <v>945</v>
      </c>
      <c r="G15" s="193">
        <f t="shared" si="3"/>
        <v>2835</v>
      </c>
      <c r="H15" s="193">
        <f t="shared" si="3"/>
        <v>2565</v>
      </c>
      <c r="I15" s="193">
        <f t="shared" si="3"/>
        <v>2565</v>
      </c>
      <c r="J15" s="181">
        <f t="shared" si="0"/>
        <v>8910</v>
      </c>
      <c r="M15" s="159"/>
      <c r="N15" s="160"/>
      <c r="P15" s="159"/>
      <c r="Q15" s="25"/>
      <c r="R15" s="25"/>
      <c r="S15" s="25"/>
      <c r="T15" s="25"/>
      <c r="U15" s="25"/>
      <c r="V15" s="161"/>
      <c r="X15" s="159"/>
      <c r="Y15" s="25"/>
      <c r="Z15" s="25"/>
      <c r="AA15" s="25"/>
      <c r="AB15" s="25"/>
      <c r="AC15" s="161"/>
      <c r="AE15" s="159"/>
      <c r="AF15" s="25"/>
      <c r="AG15" s="25"/>
      <c r="AH15" s="25"/>
      <c r="AI15" s="25"/>
      <c r="AJ15" s="25"/>
      <c r="AK15" s="161"/>
    </row>
    <row r="16" spans="1:37">
      <c r="A16" s="194"/>
      <c r="B16" s="195"/>
      <c r="C16" s="195"/>
      <c r="D16" s="195"/>
      <c r="E16" s="195"/>
      <c r="F16" s="195"/>
      <c r="G16" s="195"/>
      <c r="H16" s="195"/>
      <c r="I16" s="195"/>
      <c r="J16" s="196" t="s">
        <v>182</v>
      </c>
      <c r="M16" s="159"/>
      <c r="N16" s="160"/>
      <c r="P16" s="159"/>
      <c r="Q16" s="25"/>
      <c r="R16" s="25"/>
      <c r="S16" s="25"/>
      <c r="T16" s="25"/>
      <c r="U16" s="25"/>
      <c r="V16" s="161"/>
      <c r="X16" s="159"/>
      <c r="Y16" s="25"/>
      <c r="Z16" s="25"/>
      <c r="AA16" s="25"/>
      <c r="AB16" s="25"/>
      <c r="AC16" s="161"/>
      <c r="AE16" s="159"/>
      <c r="AF16" s="25"/>
      <c r="AG16" s="25"/>
      <c r="AH16" s="25"/>
      <c r="AI16" s="25"/>
      <c r="AJ16" s="25"/>
      <c r="AK16" s="161"/>
    </row>
    <row r="17" spans="1:37">
      <c r="M17" s="159"/>
      <c r="N17" s="160"/>
      <c r="P17" s="159"/>
      <c r="Q17" s="25"/>
      <c r="R17" s="25"/>
      <c r="S17" s="25"/>
      <c r="T17" s="25"/>
      <c r="U17" s="25"/>
      <c r="V17" s="161"/>
      <c r="X17" s="159"/>
      <c r="Y17" s="25"/>
      <c r="Z17" s="25"/>
      <c r="AA17" s="25"/>
      <c r="AB17" s="25"/>
      <c r="AC17" s="161"/>
      <c r="AE17" s="159"/>
      <c r="AF17" s="25"/>
      <c r="AG17" s="25"/>
      <c r="AH17" s="25"/>
      <c r="AI17" s="25"/>
      <c r="AJ17" s="25"/>
      <c r="AK17" s="161"/>
    </row>
    <row r="18" spans="1:37">
      <c r="A18" s="132"/>
      <c r="M18" s="194"/>
      <c r="N18" s="197"/>
      <c r="P18" s="198"/>
      <c r="Q18" s="199"/>
      <c r="R18" s="199"/>
      <c r="S18" s="199"/>
      <c r="T18" s="199"/>
      <c r="U18" s="199"/>
      <c r="V18" s="200"/>
      <c r="X18" s="194"/>
      <c r="Y18" s="195"/>
      <c r="Z18" s="195"/>
      <c r="AA18" s="195"/>
      <c r="AB18" s="195"/>
      <c r="AC18" s="201"/>
      <c r="AE18" s="194"/>
      <c r="AF18" s="195"/>
      <c r="AG18" s="195"/>
      <c r="AH18" s="195"/>
      <c r="AI18" s="195"/>
      <c r="AJ18" s="195"/>
      <c r="AK18" s="201"/>
    </row>
    <row r="21" spans="1:37" ht="15.75" customHeight="1"/>
    <row r="22" spans="1:37" ht="15.75" customHeight="1"/>
    <row r="23" spans="1:37" ht="15.75" customHeight="1"/>
    <row r="24" spans="1:37" ht="15.75" customHeight="1"/>
    <row r="25" spans="1:37" ht="15.75" customHeight="1"/>
    <row r="26" spans="1:37" ht="15.75" customHeight="1"/>
    <row r="27" spans="1:37" ht="15.75" customHeight="1"/>
    <row r="28" spans="1:37" ht="15.75" customHeight="1"/>
    <row r="29" spans="1:37" ht="15.75" customHeight="1"/>
    <row r="30" spans="1:37" ht="15.75" customHeight="1"/>
    <row r="31" spans="1:37" ht="15.75" customHeight="1"/>
    <row r="32" spans="1:3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2:J2"/>
    <mergeCell ref="A3:J3"/>
    <mergeCell ref="A14:D14"/>
    <mergeCell ref="A15:E15"/>
  </mergeCells>
  <hyperlinks>
    <hyperlink ref="B10" r:id="rId1" xr:uid="{00000000-0004-0000-0600-000000000000}"/>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1000"/>
  <sheetViews>
    <sheetView workbookViewId="0"/>
  </sheetViews>
  <sheetFormatPr baseColWidth="10" defaultColWidth="14.5" defaultRowHeight="15" customHeight="1"/>
  <cols>
    <col min="1" max="1" width="18" customWidth="1"/>
    <col min="2" max="2" width="16" customWidth="1"/>
    <col min="3" max="3" width="12.6640625" customWidth="1"/>
    <col min="4" max="4" width="8.83203125" customWidth="1"/>
    <col min="5" max="5" width="11.83203125" customWidth="1"/>
    <col min="6" max="6" width="11.5" customWidth="1"/>
    <col min="7" max="8" width="12.1640625" customWidth="1"/>
    <col min="9" max="9" width="10.83203125" customWidth="1"/>
    <col min="10" max="10" width="11.1640625" customWidth="1"/>
    <col min="11" max="11" width="11.83203125" customWidth="1"/>
    <col min="12" max="17" width="12.83203125" customWidth="1"/>
    <col min="18" max="19" width="8.83203125" customWidth="1"/>
    <col min="20" max="20" width="13.1640625" customWidth="1"/>
    <col min="21" max="21" width="11.33203125" customWidth="1"/>
    <col min="22" max="22" width="13.83203125" customWidth="1"/>
    <col min="23" max="23" width="12.33203125" customWidth="1"/>
    <col min="24" max="24" width="13.6640625" customWidth="1"/>
    <col min="25" max="25" width="16.33203125" customWidth="1"/>
    <col min="26" max="27" width="8.83203125" customWidth="1"/>
    <col min="28" max="29" width="15.1640625" customWidth="1"/>
    <col min="30" max="30" width="8.83203125" customWidth="1"/>
    <col min="31" max="31" width="11.6640625" customWidth="1"/>
    <col min="32" max="32" width="42.1640625" customWidth="1"/>
    <col min="33" max="34" width="8.83203125" customWidth="1"/>
    <col min="35" max="35" width="23.1640625" customWidth="1"/>
    <col min="36" max="36" width="15.83203125" customWidth="1"/>
    <col min="37" max="37" width="9.83203125" customWidth="1"/>
    <col min="38" max="38" width="8.83203125" customWidth="1"/>
    <col min="39" max="39" width="9.83203125" customWidth="1"/>
    <col min="40" max="40" width="31" customWidth="1"/>
    <col min="41" max="42" width="8.83203125" customWidth="1"/>
    <col min="43" max="43" width="19.6640625" customWidth="1"/>
    <col min="44" max="44" width="18.1640625" customWidth="1"/>
    <col min="45" max="45" width="11.83203125" customWidth="1"/>
    <col min="46" max="48" width="8.83203125" customWidth="1"/>
  </cols>
  <sheetData>
    <row r="1" spans="1:48">
      <c r="A1" s="140" t="s">
        <v>183</v>
      </c>
      <c r="B1" s="150">
        <f>I21</f>
        <v>136625.69750000001</v>
      </c>
      <c r="C1" s="140"/>
      <c r="D1" s="151" t="s">
        <v>184</v>
      </c>
      <c r="E1" s="140"/>
      <c r="G1" s="152"/>
      <c r="H1" s="152"/>
      <c r="K1" s="153" t="s">
        <v>150</v>
      </c>
      <c r="L1" s="25"/>
      <c r="M1" s="25"/>
      <c r="N1" s="25"/>
      <c r="O1" s="25"/>
      <c r="P1" s="25"/>
      <c r="Q1" s="25"/>
      <c r="S1" s="140" t="s">
        <v>151</v>
      </c>
      <c r="T1" s="140" t="s">
        <v>185</v>
      </c>
      <c r="AA1" s="140" t="s">
        <v>152</v>
      </c>
      <c r="AH1" s="140" t="s">
        <v>153</v>
      </c>
      <c r="AP1" s="140" t="s">
        <v>186</v>
      </c>
    </row>
    <row r="2" spans="1:48" ht="69.75" customHeight="1">
      <c r="A2" s="302" t="s">
        <v>187</v>
      </c>
      <c r="B2" s="260"/>
      <c r="C2" s="260"/>
      <c r="D2" s="260"/>
      <c r="E2" s="260"/>
      <c r="F2" s="260"/>
      <c r="G2" s="260"/>
      <c r="H2" s="260"/>
      <c r="I2" s="260"/>
      <c r="J2" s="202"/>
      <c r="K2" s="303" t="s">
        <v>188</v>
      </c>
      <c r="L2" s="297"/>
      <c r="M2" s="297"/>
      <c r="N2" s="297"/>
      <c r="O2" s="297"/>
      <c r="P2" s="297"/>
      <c r="Q2" s="298"/>
      <c r="S2" s="303" t="s">
        <v>189</v>
      </c>
      <c r="T2" s="297"/>
      <c r="U2" s="297"/>
      <c r="V2" s="297"/>
      <c r="W2" s="297"/>
      <c r="X2" s="297"/>
      <c r="Y2" s="298"/>
      <c r="AA2" s="296" t="s">
        <v>190</v>
      </c>
      <c r="AB2" s="297"/>
      <c r="AC2" s="297"/>
      <c r="AD2" s="297"/>
      <c r="AE2" s="297"/>
      <c r="AF2" s="298"/>
      <c r="AG2" s="148"/>
      <c r="AH2" s="296" t="s">
        <v>191</v>
      </c>
      <c r="AI2" s="297"/>
      <c r="AJ2" s="297"/>
      <c r="AK2" s="297"/>
      <c r="AL2" s="297"/>
      <c r="AM2" s="297"/>
      <c r="AN2" s="298"/>
      <c r="AP2" s="296" t="s">
        <v>192</v>
      </c>
      <c r="AQ2" s="297"/>
      <c r="AR2" s="297"/>
      <c r="AS2" s="297"/>
      <c r="AT2" s="298"/>
      <c r="AV2" s="203"/>
    </row>
    <row r="3" spans="1:48" ht="48">
      <c r="A3" s="299" t="s">
        <v>193</v>
      </c>
      <c r="B3" s="300"/>
      <c r="C3" s="300"/>
      <c r="D3" s="300"/>
      <c r="E3" s="300"/>
      <c r="F3" s="300"/>
      <c r="G3" s="300"/>
      <c r="H3" s="300"/>
      <c r="I3" s="300"/>
      <c r="J3" s="301"/>
      <c r="K3" s="156" t="s">
        <v>94</v>
      </c>
      <c r="L3" s="157" t="s">
        <v>194</v>
      </c>
      <c r="M3" s="157" t="s">
        <v>155</v>
      </c>
      <c r="N3" s="157" t="s">
        <v>95</v>
      </c>
      <c r="O3" s="157" t="s">
        <v>98</v>
      </c>
      <c r="P3" s="157" t="s">
        <v>99</v>
      </c>
      <c r="Q3" s="158" t="s">
        <v>100</v>
      </c>
      <c r="S3" s="156" t="s">
        <v>156</v>
      </c>
      <c r="T3" s="157" t="s">
        <v>157</v>
      </c>
      <c r="U3" s="157" t="s">
        <v>158</v>
      </c>
      <c r="V3" s="157" t="s">
        <v>159</v>
      </c>
      <c r="W3" s="157" t="s">
        <v>160</v>
      </c>
      <c r="X3" s="157" t="s">
        <v>161</v>
      </c>
      <c r="Y3" s="158" t="s">
        <v>162</v>
      </c>
      <c r="AA3" s="156" t="s">
        <v>95</v>
      </c>
      <c r="AB3" s="157" t="s">
        <v>134</v>
      </c>
      <c r="AC3" s="157" t="s">
        <v>135</v>
      </c>
      <c r="AD3" s="157" t="s">
        <v>136</v>
      </c>
      <c r="AE3" s="157" t="s">
        <v>137</v>
      </c>
      <c r="AF3" s="158" t="s">
        <v>138</v>
      </c>
      <c r="AH3" s="156" t="s">
        <v>144</v>
      </c>
      <c r="AI3" s="157" t="s">
        <v>145</v>
      </c>
      <c r="AJ3" s="157" t="s">
        <v>146</v>
      </c>
      <c r="AK3" s="157" t="s">
        <v>135</v>
      </c>
      <c r="AL3" s="157" t="s">
        <v>136</v>
      </c>
      <c r="AM3" s="157" t="s">
        <v>137</v>
      </c>
      <c r="AN3" s="158" t="s">
        <v>138</v>
      </c>
      <c r="AP3" s="204" t="s">
        <v>144</v>
      </c>
      <c r="AQ3" s="205" t="s">
        <v>195</v>
      </c>
      <c r="AR3" s="205" t="s">
        <v>196</v>
      </c>
      <c r="AS3" s="205" t="s">
        <v>197</v>
      </c>
      <c r="AT3" s="206" t="s">
        <v>198</v>
      </c>
    </row>
    <row r="4" spans="1:48" ht="34.5" customHeight="1">
      <c r="A4" s="54"/>
      <c r="B4" s="43"/>
      <c r="C4" s="43"/>
      <c r="D4" s="43" t="s">
        <v>49</v>
      </c>
      <c r="E4" s="56">
        <f>'Composite Budget'!K10</f>
        <v>45748</v>
      </c>
      <c r="F4" s="56">
        <f>'Composite Budget'!L10</f>
        <v>45839</v>
      </c>
      <c r="G4" s="207">
        <f>'Composite Budget'!M10</f>
        <v>46204</v>
      </c>
      <c r="H4" s="207">
        <f>'Composite Budget'!N10</f>
        <v>46569</v>
      </c>
      <c r="I4" s="58"/>
      <c r="K4" s="159" t="s">
        <v>102</v>
      </c>
      <c r="L4" s="25" t="s">
        <v>199</v>
      </c>
      <c r="M4" s="25" t="s">
        <v>164</v>
      </c>
      <c r="N4" s="25">
        <v>1</v>
      </c>
      <c r="O4" s="208">
        <v>0.15</v>
      </c>
      <c r="P4" s="209">
        <v>100000</v>
      </c>
      <c r="Q4" s="210">
        <f t="shared" ref="Q4:Q16" si="0">O4*P4</f>
        <v>15000</v>
      </c>
      <c r="S4" s="159" t="s">
        <v>200</v>
      </c>
      <c r="T4" s="25">
        <v>1</v>
      </c>
      <c r="U4" s="25" t="s">
        <v>126</v>
      </c>
      <c r="V4" s="25" t="str">
        <f>K4</f>
        <v>Name1</v>
      </c>
      <c r="W4" s="25" t="s">
        <v>127</v>
      </c>
      <c r="X4" s="25" t="s">
        <v>33</v>
      </c>
      <c r="Y4" s="161" t="s">
        <v>34</v>
      </c>
      <c r="AA4" s="211">
        <v>1</v>
      </c>
      <c r="AB4" s="203" t="s">
        <v>201</v>
      </c>
      <c r="AC4" s="209">
        <v>50</v>
      </c>
      <c r="AD4" s="209">
        <v>20</v>
      </c>
      <c r="AE4" s="209">
        <f t="shared" ref="AE4:AE7" si="1">AC4*AD4</f>
        <v>1000</v>
      </c>
      <c r="AF4" s="212" t="s">
        <v>202</v>
      </c>
      <c r="AH4" s="159">
        <v>2</v>
      </c>
      <c r="AI4" s="25" t="s">
        <v>147</v>
      </c>
      <c r="AJ4" s="25">
        <v>3</v>
      </c>
      <c r="AK4" s="209">
        <v>5500</v>
      </c>
      <c r="AL4" s="213">
        <v>1</v>
      </c>
      <c r="AM4" s="209">
        <f>AK4*AL4</f>
        <v>5500</v>
      </c>
      <c r="AN4" s="214" t="s">
        <v>202</v>
      </c>
      <c r="AP4" s="215">
        <v>1</v>
      </c>
      <c r="AQ4" s="203" t="s">
        <v>66</v>
      </c>
      <c r="AR4" s="203" t="s">
        <v>203</v>
      </c>
      <c r="AS4" s="216" t="s">
        <v>70</v>
      </c>
      <c r="AT4" s="217">
        <v>7000</v>
      </c>
    </row>
    <row r="5" spans="1:48" ht="32">
      <c r="A5" s="59"/>
      <c r="B5" s="60"/>
      <c r="C5" s="25"/>
      <c r="D5" s="60" t="s">
        <v>50</v>
      </c>
      <c r="E5" s="218">
        <f>'Composite Budget'!K11</f>
        <v>45838</v>
      </c>
      <c r="F5" s="218">
        <f>'Composite Budget'!L11</f>
        <v>46203</v>
      </c>
      <c r="G5" s="219">
        <f>'Composite Budget'!M11</f>
        <v>46568</v>
      </c>
      <c r="H5" s="219">
        <f>'Composite Budget'!N11</f>
        <v>46843</v>
      </c>
      <c r="I5" s="66"/>
      <c r="K5" s="159" t="s">
        <v>105</v>
      </c>
      <c r="L5" s="25" t="s">
        <v>204</v>
      </c>
      <c r="M5" s="25" t="s">
        <v>164</v>
      </c>
      <c r="N5" s="25">
        <v>1</v>
      </c>
      <c r="O5" s="208">
        <v>0.1</v>
      </c>
      <c r="P5" s="209">
        <v>100000</v>
      </c>
      <c r="Q5" s="210">
        <f t="shared" si="0"/>
        <v>10000</v>
      </c>
      <c r="S5" s="159"/>
      <c r="T5" s="25"/>
      <c r="U5" s="25"/>
      <c r="V5" s="25"/>
      <c r="W5" s="25"/>
      <c r="X5" s="25"/>
      <c r="Y5" s="161"/>
      <c r="AA5" s="211">
        <v>2</v>
      </c>
      <c r="AB5" s="203" t="s">
        <v>201</v>
      </c>
      <c r="AC5" s="209">
        <v>50</v>
      </c>
      <c r="AD5" s="209">
        <v>20</v>
      </c>
      <c r="AE5" s="209">
        <f t="shared" si="1"/>
        <v>1000</v>
      </c>
      <c r="AF5" s="212" t="s">
        <v>202</v>
      </c>
      <c r="AH5" s="159"/>
      <c r="AI5" s="25"/>
      <c r="AJ5" s="25"/>
      <c r="AK5" s="209"/>
      <c r="AL5" s="213"/>
      <c r="AM5" s="209"/>
      <c r="AN5" s="161"/>
      <c r="AP5" s="215">
        <v>2</v>
      </c>
      <c r="AQ5" s="203" t="s">
        <v>66</v>
      </c>
      <c r="AR5" s="203" t="s">
        <v>203</v>
      </c>
      <c r="AS5" s="216" t="s">
        <v>70</v>
      </c>
      <c r="AT5" s="217">
        <v>7000</v>
      </c>
    </row>
    <row r="6" spans="1:48" ht="32">
      <c r="A6" s="59" t="s">
        <v>55</v>
      </c>
      <c r="B6" s="60"/>
      <c r="C6" s="60"/>
      <c r="D6" s="67"/>
      <c r="E6" s="68"/>
      <c r="F6" s="68"/>
      <c r="G6" s="220"/>
      <c r="H6" s="221"/>
      <c r="I6" s="222"/>
      <c r="K6" s="159" t="s">
        <v>102</v>
      </c>
      <c r="L6" s="25" t="s">
        <v>199</v>
      </c>
      <c r="M6" s="25" t="s">
        <v>164</v>
      </c>
      <c r="N6" s="25">
        <v>2</v>
      </c>
      <c r="O6" s="208">
        <v>0.3</v>
      </c>
      <c r="P6" s="209">
        <v>100000</v>
      </c>
      <c r="Q6" s="210">
        <f t="shared" si="0"/>
        <v>30000</v>
      </c>
      <c r="S6" s="159"/>
      <c r="T6" s="25"/>
      <c r="U6" s="25"/>
      <c r="V6" s="25"/>
      <c r="W6" s="25"/>
      <c r="X6" s="25"/>
      <c r="Y6" s="161"/>
      <c r="AA6" s="211">
        <v>3</v>
      </c>
      <c r="AB6" s="203" t="s">
        <v>201</v>
      </c>
      <c r="AC6" s="209">
        <v>50</v>
      </c>
      <c r="AD6" s="209">
        <v>20</v>
      </c>
      <c r="AE6" s="209">
        <f t="shared" si="1"/>
        <v>1000</v>
      </c>
      <c r="AF6" s="212" t="s">
        <v>202</v>
      </c>
      <c r="AH6" s="159"/>
      <c r="AI6" s="25"/>
      <c r="AJ6" s="25"/>
      <c r="AK6" s="209"/>
      <c r="AL6" s="213"/>
      <c r="AM6" s="209"/>
      <c r="AN6" s="161"/>
      <c r="AP6" s="215">
        <v>3</v>
      </c>
      <c r="AQ6" s="203" t="s">
        <v>68</v>
      </c>
      <c r="AR6" s="203" t="s">
        <v>205</v>
      </c>
      <c r="AS6" s="216" t="s">
        <v>67</v>
      </c>
      <c r="AT6" s="217">
        <v>500</v>
      </c>
    </row>
    <row r="7" spans="1:48" ht="32">
      <c r="A7" s="223"/>
      <c r="B7" s="70"/>
      <c r="C7" s="70"/>
      <c r="D7" s="51"/>
      <c r="E7" s="68" t="s">
        <v>9</v>
      </c>
      <c r="F7" s="68" t="s">
        <v>10</v>
      </c>
      <c r="G7" s="220" t="s">
        <v>11</v>
      </c>
      <c r="H7" s="220" t="s">
        <v>169</v>
      </c>
      <c r="I7" s="222" t="s">
        <v>206</v>
      </c>
      <c r="K7" s="159" t="s">
        <v>102</v>
      </c>
      <c r="L7" s="25" t="s">
        <v>199</v>
      </c>
      <c r="M7" s="25" t="s">
        <v>164</v>
      </c>
      <c r="N7" s="25">
        <v>3</v>
      </c>
      <c r="O7" s="208">
        <v>0.11</v>
      </c>
      <c r="P7" s="209">
        <v>100000</v>
      </c>
      <c r="Q7" s="210">
        <f t="shared" si="0"/>
        <v>11000</v>
      </c>
      <c r="S7" s="159"/>
      <c r="T7" s="25"/>
      <c r="U7" s="25"/>
      <c r="V7" s="25"/>
      <c r="W7" s="25"/>
      <c r="X7" s="25"/>
      <c r="Y7" s="161"/>
      <c r="AA7" s="211">
        <v>4</v>
      </c>
      <c r="AB7" s="203" t="s">
        <v>201</v>
      </c>
      <c r="AC7" s="209">
        <v>50</v>
      </c>
      <c r="AD7" s="209">
        <v>20</v>
      </c>
      <c r="AE7" s="209">
        <f t="shared" si="1"/>
        <v>1000</v>
      </c>
      <c r="AF7" s="212" t="s">
        <v>202</v>
      </c>
      <c r="AH7" s="159"/>
      <c r="AI7" s="25"/>
      <c r="AJ7" s="25"/>
      <c r="AK7" s="209"/>
      <c r="AL7" s="213"/>
      <c r="AM7" s="209"/>
      <c r="AN7" s="161"/>
      <c r="AP7" s="215"/>
      <c r="AQ7" s="203"/>
      <c r="AR7" s="203"/>
      <c r="AS7" s="216"/>
      <c r="AT7" s="217"/>
    </row>
    <row r="8" spans="1:48">
      <c r="A8" s="74" t="s">
        <v>57</v>
      </c>
      <c r="B8" s="75"/>
      <c r="C8" s="75"/>
      <c r="D8" s="75"/>
      <c r="E8" s="76">
        <f>SUMIF(N4:N1048576,"1",Q4:Q1048576)</f>
        <v>25000</v>
      </c>
      <c r="F8" s="76">
        <f>SUMIF(N4:N1048576,"2",Q4:Q1048576)</f>
        <v>30000</v>
      </c>
      <c r="G8" s="77">
        <f>SUMIF($N$4:$N$1048576,"3",$Q$4:$Q$1048576)</f>
        <v>11000</v>
      </c>
      <c r="H8" s="77">
        <f>SUMIF($N$4:$N$1048576,"4",$Q$4:$Q$1048576)</f>
        <v>12000</v>
      </c>
      <c r="I8" s="76">
        <f>SUM(E8,F8,G8,H8)</f>
        <v>78000</v>
      </c>
      <c r="K8" s="159" t="s">
        <v>102</v>
      </c>
      <c r="L8" s="25" t="s">
        <v>199</v>
      </c>
      <c r="M8" s="25" t="s">
        <v>164</v>
      </c>
      <c r="N8" s="25">
        <v>4</v>
      </c>
      <c r="O8" s="208">
        <v>0.12</v>
      </c>
      <c r="P8" s="209">
        <v>100000</v>
      </c>
      <c r="Q8" s="210">
        <f t="shared" si="0"/>
        <v>12000</v>
      </c>
      <c r="S8" s="159"/>
      <c r="T8" s="25"/>
      <c r="U8" s="25"/>
      <c r="V8" s="25"/>
      <c r="W8" s="25"/>
      <c r="X8" s="25"/>
      <c r="Y8" s="161"/>
      <c r="AA8" s="211"/>
      <c r="AB8" s="203"/>
      <c r="AC8" s="209"/>
      <c r="AD8" s="209"/>
      <c r="AE8" s="209"/>
      <c r="AF8" s="212"/>
      <c r="AH8" s="159"/>
      <c r="AI8" s="25"/>
      <c r="AJ8" s="25"/>
      <c r="AK8" s="209"/>
      <c r="AL8" s="213"/>
      <c r="AM8" s="209"/>
      <c r="AN8" s="161"/>
      <c r="AP8" s="215"/>
      <c r="AQ8" s="203"/>
      <c r="AR8" s="203"/>
      <c r="AS8" s="216"/>
      <c r="AT8" s="217"/>
    </row>
    <row r="9" spans="1:48">
      <c r="A9" s="78" t="s">
        <v>58</v>
      </c>
      <c r="B9" s="79"/>
      <c r="C9" s="79"/>
      <c r="D9" s="79"/>
      <c r="E9" s="80"/>
      <c r="F9" s="80"/>
      <c r="G9" s="81"/>
      <c r="H9" s="81"/>
      <c r="I9" s="80"/>
      <c r="K9" s="159"/>
      <c r="L9" s="25"/>
      <c r="M9" s="25"/>
      <c r="N9" s="25"/>
      <c r="O9" s="25"/>
      <c r="P9" s="209"/>
      <c r="Q9" s="210">
        <f t="shared" si="0"/>
        <v>0</v>
      </c>
      <c r="S9" s="159"/>
      <c r="T9" s="25"/>
      <c r="U9" s="25"/>
      <c r="V9" s="25"/>
      <c r="W9" s="25"/>
      <c r="X9" s="25"/>
      <c r="Y9" s="161"/>
      <c r="AA9" s="211"/>
      <c r="AB9" s="203"/>
      <c r="AC9" s="209"/>
      <c r="AD9" s="209"/>
      <c r="AE9" s="209"/>
      <c r="AF9" s="212"/>
      <c r="AH9" s="159"/>
      <c r="AI9" s="25"/>
      <c r="AJ9" s="25"/>
      <c r="AK9" s="209"/>
      <c r="AL9" s="213"/>
      <c r="AM9" s="209"/>
      <c r="AN9" s="161"/>
      <c r="AP9" s="215"/>
      <c r="AQ9" s="203"/>
      <c r="AR9" s="203"/>
      <c r="AS9" s="216"/>
      <c r="AT9" s="217"/>
    </row>
    <row r="10" spans="1:48">
      <c r="A10" s="82" t="s">
        <v>59</v>
      </c>
      <c r="B10" s="83"/>
      <c r="C10" s="83"/>
      <c r="D10" s="83"/>
      <c r="E10" s="80">
        <v>1100</v>
      </c>
      <c r="F10" s="84">
        <v>0</v>
      </c>
      <c r="G10" s="224">
        <f>SUMIF(Travel!$A$3:$A$1048576,"3",Travel!$N$3:$N$1048576)</f>
        <v>0</v>
      </c>
      <c r="H10" s="224">
        <f>SUMIF(Travel!$A$3:$A$1048576,"4",Travel!$N$3:$N$1048576)</f>
        <v>1733.85</v>
      </c>
      <c r="I10" s="76">
        <f t="shared" ref="I10:I12" si="2">SUM(E10,F10,G10,H10)</f>
        <v>2833.85</v>
      </c>
      <c r="K10" s="159"/>
      <c r="L10" s="25"/>
      <c r="M10" s="25"/>
      <c r="N10" s="25"/>
      <c r="O10" s="25"/>
      <c r="P10" s="209"/>
      <c r="Q10" s="210">
        <f t="shared" si="0"/>
        <v>0</v>
      </c>
      <c r="S10" s="159"/>
      <c r="T10" s="25"/>
      <c r="U10" s="25"/>
      <c r="V10" s="25"/>
      <c r="W10" s="25"/>
      <c r="X10" s="25"/>
      <c r="Y10" s="161"/>
      <c r="AA10" s="211"/>
      <c r="AB10" s="203"/>
      <c r="AC10" s="209"/>
      <c r="AD10" s="209"/>
      <c r="AE10" s="209"/>
      <c r="AF10" s="212"/>
      <c r="AH10" s="159"/>
      <c r="AI10" s="25"/>
      <c r="AJ10" s="25"/>
      <c r="AK10" s="209"/>
      <c r="AL10" s="213"/>
      <c r="AM10" s="209"/>
      <c r="AN10" s="161"/>
      <c r="AP10" s="215"/>
      <c r="AQ10" s="203"/>
      <c r="AR10" s="203"/>
      <c r="AS10" s="216"/>
      <c r="AT10" s="217"/>
    </row>
    <row r="11" spans="1:48">
      <c r="A11" s="82" t="s">
        <v>60</v>
      </c>
      <c r="B11" s="83"/>
      <c r="C11" s="83"/>
      <c r="D11" s="83"/>
      <c r="E11" s="80">
        <f>SUMIF(AA4:AA16,"1",AE4:AE16)</f>
        <v>1000</v>
      </c>
      <c r="F11" s="84">
        <f>SUMIF(AA4:AA16,"2",AE4:AE16)</f>
        <v>1000</v>
      </c>
      <c r="G11" s="81">
        <f>SUMIF($AA$4:$AA$16,"3",$AE$4:$AE$16)</f>
        <v>1000</v>
      </c>
      <c r="H11" s="81">
        <f>SUMIF($AA$4:$AA$16,"4",$AE$4:$AE$16)</f>
        <v>1000</v>
      </c>
      <c r="I11" s="76">
        <f t="shared" si="2"/>
        <v>4000</v>
      </c>
      <c r="K11" s="159"/>
      <c r="L11" s="25"/>
      <c r="M11" s="25"/>
      <c r="N11" s="25"/>
      <c r="O11" s="25"/>
      <c r="P11" s="209"/>
      <c r="Q11" s="210">
        <f t="shared" si="0"/>
        <v>0</v>
      </c>
      <c r="S11" s="159"/>
      <c r="T11" s="25"/>
      <c r="U11" s="25"/>
      <c r="V11" s="25"/>
      <c r="W11" s="25"/>
      <c r="X11" s="25"/>
      <c r="Y11" s="161"/>
      <c r="AA11" s="211"/>
      <c r="AB11" s="203"/>
      <c r="AC11" s="209"/>
      <c r="AD11" s="209"/>
      <c r="AE11" s="209"/>
      <c r="AF11" s="212"/>
      <c r="AH11" s="159"/>
      <c r="AI11" s="25"/>
      <c r="AJ11" s="25"/>
      <c r="AK11" s="209"/>
      <c r="AL11" s="213"/>
      <c r="AM11" s="209"/>
      <c r="AN11" s="161"/>
      <c r="AP11" s="215"/>
      <c r="AQ11" s="203"/>
      <c r="AR11" s="203"/>
      <c r="AS11" s="216"/>
      <c r="AT11" s="217"/>
    </row>
    <row r="12" spans="1:48">
      <c r="A12" s="82" t="s">
        <v>61</v>
      </c>
      <c r="B12" s="83"/>
      <c r="C12" s="83"/>
      <c r="D12" s="83"/>
      <c r="E12" s="80">
        <f>SUMIF(AH4:AH16,"1",AM4:AM16)</f>
        <v>0</v>
      </c>
      <c r="F12" s="84">
        <f>SUMIF(AH4:AH16,"2",AM4:AM16)</f>
        <v>5500</v>
      </c>
      <c r="G12" s="81">
        <f>SUMIF($AH$4:$AH$16,"3",$AM$4:$AM$16)</f>
        <v>0</v>
      </c>
      <c r="H12" s="81">
        <f>SUMIF($AH$4:$AH$16,"4",$AM$4:$AM$16)</f>
        <v>0</v>
      </c>
      <c r="I12" s="76">
        <f t="shared" si="2"/>
        <v>5500</v>
      </c>
      <c r="K12" s="159"/>
      <c r="L12" s="25"/>
      <c r="M12" s="25"/>
      <c r="N12" s="25"/>
      <c r="O12" s="25"/>
      <c r="P12" s="209"/>
      <c r="Q12" s="210">
        <f t="shared" si="0"/>
        <v>0</v>
      </c>
      <c r="S12" s="159"/>
      <c r="T12" s="25"/>
      <c r="U12" s="25"/>
      <c r="V12" s="25"/>
      <c r="W12" s="25"/>
      <c r="X12" s="25"/>
      <c r="Y12" s="161"/>
      <c r="AA12" s="211"/>
      <c r="AB12" s="203"/>
      <c r="AC12" s="209"/>
      <c r="AD12" s="209"/>
      <c r="AE12" s="209"/>
      <c r="AF12" s="212"/>
      <c r="AH12" s="159"/>
      <c r="AI12" s="25"/>
      <c r="AJ12" s="25"/>
      <c r="AK12" s="209"/>
      <c r="AL12" s="213"/>
      <c r="AM12" s="209"/>
      <c r="AN12" s="161"/>
      <c r="AP12" s="215"/>
      <c r="AQ12" s="203"/>
      <c r="AR12" s="203"/>
      <c r="AS12" s="216"/>
      <c r="AT12" s="217"/>
    </row>
    <row r="13" spans="1:48">
      <c r="A13" s="82" t="s">
        <v>64</v>
      </c>
      <c r="B13" s="85"/>
      <c r="C13" s="85"/>
      <c r="D13" s="225" t="s">
        <v>207</v>
      </c>
      <c r="E13" s="80"/>
      <c r="F13" s="80"/>
      <c r="G13" s="81"/>
      <c r="H13" s="81"/>
      <c r="I13" s="76"/>
      <c r="K13" s="159"/>
      <c r="L13" s="25"/>
      <c r="M13" s="25"/>
      <c r="N13" s="25"/>
      <c r="O13" s="25"/>
      <c r="P13" s="209"/>
      <c r="Q13" s="210">
        <f t="shared" si="0"/>
        <v>0</v>
      </c>
      <c r="S13" s="159"/>
      <c r="T13" s="25"/>
      <c r="U13" s="25"/>
      <c r="V13" s="25"/>
      <c r="W13" s="25"/>
      <c r="X13" s="25"/>
      <c r="Y13" s="161"/>
      <c r="AA13" s="211"/>
      <c r="AB13" s="203"/>
      <c r="AC13" s="209"/>
      <c r="AD13" s="209"/>
      <c r="AE13" s="209"/>
      <c r="AF13" s="212"/>
      <c r="AH13" s="159"/>
      <c r="AI13" s="25"/>
      <c r="AJ13" s="25"/>
      <c r="AK13" s="209"/>
      <c r="AL13" s="213"/>
      <c r="AM13" s="209"/>
      <c r="AN13" s="161"/>
      <c r="AP13" s="215"/>
      <c r="AQ13" s="203"/>
      <c r="AR13" s="203"/>
      <c r="AS13" s="216"/>
      <c r="AT13" s="217"/>
    </row>
    <row r="14" spans="1:48">
      <c r="A14" s="88"/>
      <c r="B14" s="83" t="s">
        <v>66</v>
      </c>
      <c r="C14" s="83"/>
      <c r="D14" s="89" t="s">
        <v>70</v>
      </c>
      <c r="E14" s="80">
        <f>SUMIFS(AT4:AT16,AP4:AP16,"1",AQ4:AQ16,"ODC #1")</f>
        <v>7000</v>
      </c>
      <c r="F14" s="84">
        <f>SUMIFS(AT4:AT16,AP4:AP16,"2",AQ4:AQ16,"ODC #1")</f>
        <v>7000</v>
      </c>
      <c r="G14" s="81">
        <f>SUMIFS($AT$4:$AT$16,$AP$4:$AP$16,"3",$AQ$4:$AQ$16,"ODC #1")</f>
        <v>0</v>
      </c>
      <c r="H14" s="81">
        <f>SUMIFS($AT$4:$AT$16,$AP$4:$AP$16,"4",$AQ$4:$AQ$16,"ODC #1")</f>
        <v>0</v>
      </c>
      <c r="I14" s="76">
        <f t="shared" ref="I14:I16" si="3">SUM(E14,F14,G14,H14)</f>
        <v>14000</v>
      </c>
      <c r="K14" s="159"/>
      <c r="L14" s="25"/>
      <c r="M14" s="25"/>
      <c r="N14" s="25"/>
      <c r="O14" s="25"/>
      <c r="P14" s="209"/>
      <c r="Q14" s="210">
        <f t="shared" si="0"/>
        <v>0</v>
      </c>
      <c r="S14" s="159"/>
      <c r="T14" s="25"/>
      <c r="U14" s="25"/>
      <c r="V14" s="25"/>
      <c r="W14" s="25"/>
      <c r="X14" s="25"/>
      <c r="Y14" s="161"/>
      <c r="AA14" s="211"/>
      <c r="AB14" s="203"/>
      <c r="AC14" s="209"/>
      <c r="AD14" s="209"/>
      <c r="AE14" s="209"/>
      <c r="AF14" s="212"/>
      <c r="AH14" s="159"/>
      <c r="AI14" s="25"/>
      <c r="AJ14" s="25"/>
      <c r="AK14" s="209"/>
      <c r="AL14" s="213"/>
      <c r="AM14" s="209"/>
      <c r="AN14" s="161"/>
      <c r="AP14" s="215"/>
      <c r="AQ14" s="203"/>
      <c r="AR14" s="203"/>
      <c r="AS14" s="216"/>
      <c r="AT14" s="217"/>
    </row>
    <row r="15" spans="1:48">
      <c r="A15" s="88"/>
      <c r="B15" s="83" t="s">
        <v>68</v>
      </c>
      <c r="C15" s="83"/>
      <c r="D15" s="89" t="s">
        <v>67</v>
      </c>
      <c r="E15" s="80">
        <f>SUMIFS($AT$4:$AT$16,$AP$4:$AP$16,"1",$AQ$4:$AQ$16,"ODC #2")</f>
        <v>0</v>
      </c>
      <c r="F15" s="80">
        <f>SUMIFS($AT$4:$AT$16,$AP$4:$AP$16,"2",$AQ$4:$AQ$16,"ODC #2")</f>
        <v>0</v>
      </c>
      <c r="G15" s="80">
        <f>SUMIFS($AT$4:$AT$16,$AP$4:$AP$16,"3",$AQ$4:$AQ$16,"ODC #2")</f>
        <v>500</v>
      </c>
      <c r="H15" s="80">
        <f>SUMIFS($AT$4:$AT$16,$AP$4:$AP$16,"4",$AQ$4:$AQ$16,"ODC #2")</f>
        <v>0</v>
      </c>
      <c r="I15" s="76">
        <f t="shared" si="3"/>
        <v>500</v>
      </c>
      <c r="K15" s="159"/>
      <c r="L15" s="25"/>
      <c r="M15" s="25"/>
      <c r="N15" s="25"/>
      <c r="O15" s="25"/>
      <c r="P15" s="209"/>
      <c r="Q15" s="210">
        <f t="shared" si="0"/>
        <v>0</v>
      </c>
      <c r="S15" s="159"/>
      <c r="T15" s="25"/>
      <c r="U15" s="25"/>
      <c r="V15" s="25"/>
      <c r="W15" s="25"/>
      <c r="X15" s="25"/>
      <c r="Y15" s="161"/>
      <c r="AA15" s="211"/>
      <c r="AB15" s="203"/>
      <c r="AC15" s="209"/>
      <c r="AD15" s="209"/>
      <c r="AE15" s="209"/>
      <c r="AF15" s="212"/>
      <c r="AH15" s="159"/>
      <c r="AI15" s="25"/>
      <c r="AJ15" s="25"/>
      <c r="AK15" s="209"/>
      <c r="AL15" s="213"/>
      <c r="AM15" s="209"/>
      <c r="AN15" s="161"/>
      <c r="AP15" s="215"/>
      <c r="AQ15" s="203"/>
      <c r="AR15" s="203"/>
      <c r="AS15" s="216"/>
      <c r="AT15" s="217"/>
    </row>
    <row r="16" spans="1:48">
      <c r="A16" s="90" t="s">
        <v>71</v>
      </c>
      <c r="B16" s="91"/>
      <c r="C16" s="91"/>
      <c r="D16" s="91"/>
      <c r="E16" s="92">
        <f t="shared" ref="E16:H16" si="4">SUM(E8:E15)</f>
        <v>34100</v>
      </c>
      <c r="F16" s="92">
        <f t="shared" si="4"/>
        <v>43500</v>
      </c>
      <c r="G16" s="92">
        <f t="shared" si="4"/>
        <v>12500</v>
      </c>
      <c r="H16" s="92">
        <f t="shared" si="4"/>
        <v>14733.85</v>
      </c>
      <c r="I16" s="226">
        <f t="shared" si="3"/>
        <v>104833.85</v>
      </c>
      <c r="K16" s="194"/>
      <c r="L16" s="195"/>
      <c r="M16" s="195"/>
      <c r="N16" s="195"/>
      <c r="O16" s="195"/>
      <c r="P16" s="227"/>
      <c r="Q16" s="228">
        <f t="shared" si="0"/>
        <v>0</v>
      </c>
      <c r="S16" s="198"/>
      <c r="T16" s="199"/>
      <c r="U16" s="199"/>
      <c r="V16" s="199"/>
      <c r="W16" s="199"/>
      <c r="X16" s="199"/>
      <c r="Y16" s="200"/>
      <c r="AA16" s="229"/>
      <c r="AB16" s="205"/>
      <c r="AC16" s="230"/>
      <c r="AD16" s="230"/>
      <c r="AE16" s="230"/>
      <c r="AF16" s="231"/>
      <c r="AH16" s="194"/>
      <c r="AI16" s="195"/>
      <c r="AJ16" s="195"/>
      <c r="AK16" s="227"/>
      <c r="AL16" s="232"/>
      <c r="AM16" s="227"/>
      <c r="AN16" s="201"/>
      <c r="AP16" s="233"/>
      <c r="AQ16" s="234"/>
      <c r="AR16" s="234"/>
      <c r="AS16" s="235"/>
      <c r="AT16" s="236"/>
    </row>
    <row r="17" spans="1:10">
      <c r="A17" s="54" t="s">
        <v>72</v>
      </c>
      <c r="B17" s="43"/>
      <c r="C17" s="94" t="s">
        <v>73</v>
      </c>
      <c r="D17" s="94"/>
      <c r="E17" s="95"/>
      <c r="F17" s="96"/>
      <c r="G17" s="237"/>
      <c r="H17" s="237"/>
      <c r="I17" s="238"/>
    </row>
    <row r="18" spans="1:10">
      <c r="A18" s="98" t="s">
        <v>208</v>
      </c>
      <c r="B18" s="99">
        <v>0.35</v>
      </c>
      <c r="C18" s="100" t="s">
        <v>75</v>
      </c>
      <c r="D18" s="100"/>
      <c r="E18" s="102">
        <f t="shared" ref="E18:H18" si="5">E16-E14</f>
        <v>27100</v>
      </c>
      <c r="F18" s="102">
        <f t="shared" si="5"/>
        <v>36500</v>
      </c>
      <c r="G18" s="102">
        <f t="shared" si="5"/>
        <v>12500</v>
      </c>
      <c r="H18" s="102">
        <f t="shared" si="5"/>
        <v>14733.85</v>
      </c>
      <c r="I18" s="239">
        <f t="shared" ref="I18:I19" si="6">SUM(E18,F18,G18,H18)</f>
        <v>90833.85</v>
      </c>
    </row>
    <row r="19" spans="1:10" ht="14.25" customHeight="1">
      <c r="A19" s="109"/>
      <c r="B19" s="110"/>
      <c r="C19" s="110"/>
      <c r="D19" s="110"/>
      <c r="E19" s="107">
        <f t="shared" ref="E19:H19" si="7">E18*$B$18</f>
        <v>9485</v>
      </c>
      <c r="F19" s="107">
        <f t="shared" si="7"/>
        <v>12775</v>
      </c>
      <c r="G19" s="107">
        <f t="shared" si="7"/>
        <v>4375</v>
      </c>
      <c r="H19" s="107">
        <f t="shared" si="7"/>
        <v>5156.8474999999999</v>
      </c>
      <c r="I19" s="240">
        <f t="shared" si="6"/>
        <v>31791.8475</v>
      </c>
    </row>
    <row r="20" spans="1:10">
      <c r="A20" s="90" t="s">
        <v>77</v>
      </c>
      <c r="B20" s="91"/>
      <c r="C20" s="91"/>
      <c r="D20" s="91"/>
      <c r="E20" s="111">
        <f t="shared" ref="E20:H20" si="8">E19+E16</f>
        <v>43585</v>
      </c>
      <c r="F20" s="111">
        <f t="shared" si="8"/>
        <v>56275</v>
      </c>
      <c r="G20" s="111">
        <f t="shared" si="8"/>
        <v>16875</v>
      </c>
      <c r="H20" s="111">
        <f t="shared" si="8"/>
        <v>19890.697500000002</v>
      </c>
      <c r="I20" s="240"/>
      <c r="J20" s="241"/>
    </row>
    <row r="21" spans="1:10" ht="15.75" customHeight="1">
      <c r="A21" s="90" t="s">
        <v>78</v>
      </c>
      <c r="B21" s="113"/>
      <c r="C21" s="113"/>
      <c r="D21" s="113"/>
      <c r="E21" s="242"/>
      <c r="F21" s="242"/>
      <c r="G21" s="243"/>
      <c r="H21" s="244"/>
      <c r="I21" s="111">
        <f>SUM(E20:H20)</f>
        <v>136625.69750000001</v>
      </c>
    </row>
    <row r="22" spans="1:10" ht="15.75" customHeight="1"/>
    <row r="23" spans="1:10" ht="15.75" customHeight="1">
      <c r="I23" s="241"/>
    </row>
    <row r="24" spans="1:10" ht="15.75" customHeight="1"/>
    <row r="25" spans="1:10" ht="15.75" customHeight="1"/>
    <row r="26" spans="1:10" ht="15.75" customHeight="1"/>
    <row r="27" spans="1:10" ht="15.75" customHeight="1"/>
    <row r="28" spans="1:10" ht="15.75" customHeight="1"/>
    <row r="29" spans="1:10" ht="15.75" customHeight="1"/>
    <row r="30" spans="1:10" ht="14.25" customHeight="1"/>
    <row r="31" spans="1:10" ht="15.75" customHeight="1"/>
    <row r="32" spans="1:10" ht="15.75" customHeight="1"/>
    <row r="33" spans="1:9" ht="15.75" customHeight="1"/>
    <row r="34" spans="1:9" ht="15.75" customHeight="1"/>
    <row r="35" spans="1:9" ht="15.75" customHeight="1"/>
    <row r="36" spans="1:9" ht="15.75" customHeight="1"/>
    <row r="37" spans="1:9" ht="15.75" customHeight="1"/>
    <row r="38" spans="1:9" ht="14.25" customHeight="1"/>
    <row r="39" spans="1:9" ht="15.75" customHeight="1">
      <c r="A39" s="116"/>
      <c r="B39" s="117"/>
      <c r="C39" s="117"/>
      <c r="D39" s="117"/>
      <c r="E39" s="117"/>
      <c r="F39" s="117"/>
      <c r="G39" s="117"/>
      <c r="H39" s="117"/>
      <c r="I39" s="117"/>
    </row>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P2:AT2"/>
    <mergeCell ref="A3:J3"/>
    <mergeCell ref="A2:I2"/>
    <mergeCell ref="K2:Q2"/>
    <mergeCell ref="S2:Y2"/>
    <mergeCell ref="AA2:AF2"/>
    <mergeCell ref="AH2:AN2"/>
  </mergeCells>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V1000"/>
  <sheetViews>
    <sheetView workbookViewId="0"/>
  </sheetViews>
  <sheetFormatPr baseColWidth="10" defaultColWidth="14.5" defaultRowHeight="15" customHeight="1"/>
  <cols>
    <col min="1" max="1" width="18" customWidth="1"/>
    <col min="2" max="2" width="16" customWidth="1"/>
    <col min="3" max="3" width="12.6640625" customWidth="1"/>
    <col min="4" max="4" width="8.83203125" customWidth="1"/>
    <col min="5" max="5" width="11.83203125" customWidth="1"/>
    <col min="6" max="6" width="11.5" customWidth="1"/>
    <col min="7" max="8" width="12.1640625" customWidth="1"/>
    <col min="9" max="9" width="10.83203125" customWidth="1"/>
    <col min="10" max="10" width="11.1640625" customWidth="1"/>
    <col min="11" max="11" width="11.83203125" customWidth="1"/>
    <col min="12" max="17" width="12.83203125" customWidth="1"/>
    <col min="18" max="19" width="8.83203125" customWidth="1"/>
    <col min="20" max="20" width="13.1640625" customWidth="1"/>
    <col min="21" max="21" width="11.33203125" customWidth="1"/>
    <col min="22" max="22" width="13.83203125" customWidth="1"/>
    <col min="23" max="23" width="12.33203125" customWidth="1"/>
    <col min="24" max="24" width="13.6640625" customWidth="1"/>
    <col min="25" max="25" width="16.33203125" customWidth="1"/>
    <col min="26" max="27" width="8.83203125" customWidth="1"/>
    <col min="28" max="29" width="15.1640625" customWidth="1"/>
    <col min="30" max="30" width="8.83203125" customWidth="1"/>
    <col min="31" max="31" width="11.6640625" customWidth="1"/>
    <col min="32" max="32" width="42.1640625" customWidth="1"/>
    <col min="33" max="34" width="8.83203125" customWidth="1"/>
    <col min="35" max="35" width="23.1640625" customWidth="1"/>
    <col min="36" max="36" width="15.83203125" customWidth="1"/>
    <col min="37" max="37" width="9.83203125" customWidth="1"/>
    <col min="38" max="38" width="8.83203125" customWidth="1"/>
    <col min="39" max="39" width="9.83203125" customWidth="1"/>
    <col min="40" max="40" width="31" customWidth="1"/>
    <col min="41" max="42" width="8.83203125" customWidth="1"/>
    <col min="43" max="43" width="19.6640625" customWidth="1"/>
    <col min="44" max="44" width="18.1640625" customWidth="1"/>
    <col min="45" max="45" width="11.83203125" customWidth="1"/>
    <col min="46" max="48" width="8.83203125" customWidth="1"/>
  </cols>
  <sheetData>
    <row r="1" spans="1:48">
      <c r="A1" s="140" t="s">
        <v>183</v>
      </c>
      <c r="B1" s="150">
        <f>I21</f>
        <v>148100.69750000001</v>
      </c>
      <c r="C1" s="140"/>
      <c r="D1" s="151" t="s">
        <v>184</v>
      </c>
      <c r="E1" s="140"/>
      <c r="G1" s="152"/>
      <c r="H1" s="152"/>
      <c r="K1" s="153" t="s">
        <v>150</v>
      </c>
      <c r="L1" s="25"/>
      <c r="M1" s="25"/>
      <c r="N1" s="25"/>
      <c r="O1" s="25"/>
      <c r="P1" s="25"/>
      <c r="Q1" s="25"/>
      <c r="S1" s="140" t="s">
        <v>151</v>
      </c>
      <c r="T1" s="140" t="s">
        <v>185</v>
      </c>
      <c r="AA1" s="140" t="s">
        <v>152</v>
      </c>
      <c r="AH1" s="140" t="s">
        <v>153</v>
      </c>
      <c r="AP1" s="140" t="s">
        <v>186</v>
      </c>
    </row>
    <row r="2" spans="1:48" ht="69.75" customHeight="1">
      <c r="A2" s="302" t="s">
        <v>209</v>
      </c>
      <c r="B2" s="260"/>
      <c r="C2" s="260"/>
      <c r="D2" s="260"/>
      <c r="E2" s="260"/>
      <c r="F2" s="260"/>
      <c r="G2" s="260"/>
      <c r="H2" s="260"/>
      <c r="I2" s="260"/>
      <c r="J2" s="202"/>
      <c r="K2" s="303" t="s">
        <v>188</v>
      </c>
      <c r="L2" s="297"/>
      <c r="M2" s="297"/>
      <c r="N2" s="297"/>
      <c r="O2" s="297"/>
      <c r="P2" s="297"/>
      <c r="Q2" s="298"/>
      <c r="S2" s="303" t="s">
        <v>189</v>
      </c>
      <c r="T2" s="297"/>
      <c r="U2" s="297"/>
      <c r="V2" s="297"/>
      <c r="W2" s="297"/>
      <c r="X2" s="297"/>
      <c r="Y2" s="298"/>
      <c r="AA2" s="296" t="s">
        <v>190</v>
      </c>
      <c r="AB2" s="297"/>
      <c r="AC2" s="297"/>
      <c r="AD2" s="297"/>
      <c r="AE2" s="297"/>
      <c r="AF2" s="298"/>
      <c r="AG2" s="148"/>
      <c r="AH2" s="296" t="s">
        <v>191</v>
      </c>
      <c r="AI2" s="297"/>
      <c r="AJ2" s="297"/>
      <c r="AK2" s="297"/>
      <c r="AL2" s="297"/>
      <c r="AM2" s="297"/>
      <c r="AN2" s="298"/>
      <c r="AP2" s="296" t="s">
        <v>192</v>
      </c>
      <c r="AQ2" s="297"/>
      <c r="AR2" s="297"/>
      <c r="AS2" s="297"/>
      <c r="AT2" s="298"/>
      <c r="AV2" s="203"/>
    </row>
    <row r="3" spans="1:48" ht="48">
      <c r="A3" s="299" t="s">
        <v>193</v>
      </c>
      <c r="B3" s="300"/>
      <c r="C3" s="300"/>
      <c r="D3" s="300"/>
      <c r="E3" s="300"/>
      <c r="F3" s="300"/>
      <c r="G3" s="300"/>
      <c r="H3" s="300"/>
      <c r="I3" s="300"/>
      <c r="J3" s="301"/>
      <c r="K3" s="156" t="s">
        <v>94</v>
      </c>
      <c r="L3" s="157" t="s">
        <v>194</v>
      </c>
      <c r="M3" s="157" t="s">
        <v>155</v>
      </c>
      <c r="N3" s="157" t="s">
        <v>95</v>
      </c>
      <c r="O3" s="157" t="s">
        <v>98</v>
      </c>
      <c r="P3" s="157" t="s">
        <v>99</v>
      </c>
      <c r="Q3" s="158" t="s">
        <v>100</v>
      </c>
      <c r="S3" s="156" t="s">
        <v>156</v>
      </c>
      <c r="T3" s="157" t="s">
        <v>157</v>
      </c>
      <c r="U3" s="157" t="s">
        <v>158</v>
      </c>
      <c r="V3" s="157" t="s">
        <v>159</v>
      </c>
      <c r="W3" s="157" t="s">
        <v>160</v>
      </c>
      <c r="X3" s="157" t="s">
        <v>161</v>
      </c>
      <c r="Y3" s="158" t="s">
        <v>162</v>
      </c>
      <c r="AA3" s="156" t="s">
        <v>95</v>
      </c>
      <c r="AB3" s="157" t="s">
        <v>134</v>
      </c>
      <c r="AC3" s="157" t="s">
        <v>135</v>
      </c>
      <c r="AD3" s="157" t="s">
        <v>136</v>
      </c>
      <c r="AE3" s="157" t="s">
        <v>137</v>
      </c>
      <c r="AF3" s="158" t="s">
        <v>138</v>
      </c>
      <c r="AH3" s="156" t="s">
        <v>144</v>
      </c>
      <c r="AI3" s="157" t="s">
        <v>145</v>
      </c>
      <c r="AJ3" s="157" t="s">
        <v>146</v>
      </c>
      <c r="AK3" s="157" t="s">
        <v>135</v>
      </c>
      <c r="AL3" s="157" t="s">
        <v>136</v>
      </c>
      <c r="AM3" s="157" t="s">
        <v>137</v>
      </c>
      <c r="AN3" s="158" t="s">
        <v>138</v>
      </c>
      <c r="AP3" s="204" t="s">
        <v>144</v>
      </c>
      <c r="AQ3" s="205" t="s">
        <v>195</v>
      </c>
      <c r="AR3" s="205" t="s">
        <v>196</v>
      </c>
      <c r="AS3" s="205" t="s">
        <v>197</v>
      </c>
      <c r="AT3" s="206" t="s">
        <v>198</v>
      </c>
    </row>
    <row r="4" spans="1:48" ht="34.5" customHeight="1">
      <c r="A4" s="54"/>
      <c r="B4" s="43"/>
      <c r="C4" s="43"/>
      <c r="D4" s="43" t="s">
        <v>49</v>
      </c>
      <c r="E4" s="56">
        <f>'Composite Budget'!K10</f>
        <v>45748</v>
      </c>
      <c r="F4" s="56">
        <f>'Composite Budget'!L10</f>
        <v>45839</v>
      </c>
      <c r="G4" s="207">
        <f>'Composite Budget'!M10</f>
        <v>46204</v>
      </c>
      <c r="H4" s="207">
        <f>'Composite Budget'!N10</f>
        <v>46569</v>
      </c>
      <c r="I4" s="58"/>
      <c r="K4" s="159" t="s">
        <v>102</v>
      </c>
      <c r="L4" s="25" t="s">
        <v>199</v>
      </c>
      <c r="M4" s="25" t="s">
        <v>164</v>
      </c>
      <c r="N4" s="25">
        <v>1</v>
      </c>
      <c r="O4" s="208">
        <v>0.15</v>
      </c>
      <c r="P4" s="209">
        <v>100000</v>
      </c>
      <c r="Q4" s="210">
        <f t="shared" ref="Q4:Q16" si="0">O4*P4</f>
        <v>15000</v>
      </c>
      <c r="S4" s="159" t="s">
        <v>200</v>
      </c>
      <c r="T4" s="25">
        <v>1</v>
      </c>
      <c r="U4" s="25" t="s">
        <v>126</v>
      </c>
      <c r="V4" s="25" t="str">
        <f>K4</f>
        <v>Name1</v>
      </c>
      <c r="W4" s="25" t="s">
        <v>127</v>
      </c>
      <c r="X4" s="25" t="s">
        <v>33</v>
      </c>
      <c r="Y4" s="161" t="s">
        <v>34</v>
      </c>
      <c r="AA4" s="211">
        <v>1</v>
      </c>
      <c r="AB4" s="203" t="s">
        <v>201</v>
      </c>
      <c r="AC4" s="209">
        <v>50</v>
      </c>
      <c r="AD4" s="209">
        <v>20</v>
      </c>
      <c r="AE4" s="209">
        <f t="shared" ref="AE4:AE7" si="1">AC4*AD4</f>
        <v>1000</v>
      </c>
      <c r="AF4" s="212" t="s">
        <v>202</v>
      </c>
      <c r="AH4" s="159">
        <v>2</v>
      </c>
      <c r="AI4" s="25" t="s">
        <v>147</v>
      </c>
      <c r="AJ4" s="25">
        <v>3</v>
      </c>
      <c r="AK4" s="209">
        <v>5500</v>
      </c>
      <c r="AL4" s="213">
        <v>1</v>
      </c>
      <c r="AM4" s="209">
        <f>AK4*AL4</f>
        <v>5500</v>
      </c>
      <c r="AN4" s="214" t="s">
        <v>202</v>
      </c>
      <c r="AP4" s="215">
        <v>1</v>
      </c>
      <c r="AQ4" s="203" t="s">
        <v>66</v>
      </c>
      <c r="AR4" s="203" t="s">
        <v>203</v>
      </c>
      <c r="AS4" s="216" t="s">
        <v>70</v>
      </c>
      <c r="AT4" s="217">
        <v>7000</v>
      </c>
    </row>
    <row r="5" spans="1:48" ht="32">
      <c r="A5" s="59"/>
      <c r="B5" s="60"/>
      <c r="C5" s="25"/>
      <c r="D5" s="60" t="s">
        <v>50</v>
      </c>
      <c r="E5" s="218">
        <f>'Composite Budget'!K11</f>
        <v>45838</v>
      </c>
      <c r="F5" s="218">
        <f>'Composite Budget'!L11</f>
        <v>46203</v>
      </c>
      <c r="G5" s="219">
        <f>'Composite Budget'!M11</f>
        <v>46568</v>
      </c>
      <c r="H5" s="219">
        <f>'Composite Budget'!N11</f>
        <v>46843</v>
      </c>
      <c r="I5" s="66"/>
      <c r="K5" s="159" t="s">
        <v>105</v>
      </c>
      <c r="L5" s="25" t="s">
        <v>204</v>
      </c>
      <c r="M5" s="25" t="s">
        <v>164</v>
      </c>
      <c r="N5" s="25">
        <v>1</v>
      </c>
      <c r="O5" s="208">
        <v>0.1</v>
      </c>
      <c r="P5" s="209">
        <v>75000</v>
      </c>
      <c r="Q5" s="210">
        <f t="shared" si="0"/>
        <v>7500</v>
      </c>
      <c r="S5" s="159"/>
      <c r="T5" s="25"/>
      <c r="U5" s="25"/>
      <c r="V5" s="25"/>
      <c r="W5" s="25"/>
      <c r="X5" s="25"/>
      <c r="Y5" s="161"/>
      <c r="AA5" s="211">
        <v>2</v>
      </c>
      <c r="AB5" s="203" t="s">
        <v>201</v>
      </c>
      <c r="AC5" s="209">
        <v>50</v>
      </c>
      <c r="AD5" s="209">
        <v>20</v>
      </c>
      <c r="AE5" s="209">
        <f t="shared" si="1"/>
        <v>1000</v>
      </c>
      <c r="AF5" s="212" t="s">
        <v>202</v>
      </c>
      <c r="AH5" s="159"/>
      <c r="AI5" s="25"/>
      <c r="AJ5" s="25"/>
      <c r="AK5" s="209"/>
      <c r="AL5" s="213"/>
      <c r="AM5" s="209"/>
      <c r="AN5" s="161"/>
      <c r="AP5" s="215">
        <v>2</v>
      </c>
      <c r="AQ5" s="203" t="s">
        <v>66</v>
      </c>
      <c r="AR5" s="203" t="s">
        <v>203</v>
      </c>
      <c r="AS5" s="216" t="s">
        <v>70</v>
      </c>
      <c r="AT5" s="217">
        <v>7000</v>
      </c>
    </row>
    <row r="6" spans="1:48" ht="32">
      <c r="A6" s="59" t="s">
        <v>55</v>
      </c>
      <c r="B6" s="60"/>
      <c r="C6" s="60"/>
      <c r="D6" s="67"/>
      <c r="E6" s="68"/>
      <c r="F6" s="68"/>
      <c r="G6" s="220"/>
      <c r="H6" s="221"/>
      <c r="I6" s="222"/>
      <c r="K6" s="159" t="s">
        <v>102</v>
      </c>
      <c r="L6" s="25" t="s">
        <v>199</v>
      </c>
      <c r="M6" s="25" t="s">
        <v>164</v>
      </c>
      <c r="N6" s="25">
        <v>2</v>
      </c>
      <c r="O6" s="208">
        <v>0.3</v>
      </c>
      <c r="P6" s="209">
        <v>100000</v>
      </c>
      <c r="Q6" s="210">
        <f t="shared" si="0"/>
        <v>30000</v>
      </c>
      <c r="S6" s="159"/>
      <c r="T6" s="25"/>
      <c r="U6" s="25"/>
      <c r="V6" s="25"/>
      <c r="W6" s="25"/>
      <c r="X6" s="25"/>
      <c r="Y6" s="161"/>
      <c r="AA6" s="211">
        <v>3</v>
      </c>
      <c r="AB6" s="203" t="s">
        <v>201</v>
      </c>
      <c r="AC6" s="209">
        <v>50</v>
      </c>
      <c r="AD6" s="209">
        <v>20</v>
      </c>
      <c r="AE6" s="209">
        <f t="shared" si="1"/>
        <v>1000</v>
      </c>
      <c r="AF6" s="212" t="s">
        <v>202</v>
      </c>
      <c r="AH6" s="159"/>
      <c r="AI6" s="25"/>
      <c r="AJ6" s="25"/>
      <c r="AK6" s="209"/>
      <c r="AL6" s="213"/>
      <c r="AM6" s="209"/>
      <c r="AN6" s="161"/>
      <c r="AP6" s="215">
        <v>3</v>
      </c>
      <c r="AQ6" s="203" t="s">
        <v>68</v>
      </c>
      <c r="AR6" s="203" t="s">
        <v>205</v>
      </c>
      <c r="AS6" s="216" t="s">
        <v>67</v>
      </c>
      <c r="AT6" s="217">
        <v>500</v>
      </c>
    </row>
    <row r="7" spans="1:48" ht="32">
      <c r="A7" s="223"/>
      <c r="B7" s="70"/>
      <c r="C7" s="70"/>
      <c r="D7" s="51"/>
      <c r="E7" s="68" t="s">
        <v>9</v>
      </c>
      <c r="F7" s="68" t="s">
        <v>10</v>
      </c>
      <c r="G7" s="220" t="s">
        <v>11</v>
      </c>
      <c r="H7" s="220" t="s">
        <v>169</v>
      </c>
      <c r="I7" s="222" t="s">
        <v>210</v>
      </c>
      <c r="K7" s="159" t="s">
        <v>102</v>
      </c>
      <c r="L7" s="25" t="s">
        <v>199</v>
      </c>
      <c r="M7" s="25" t="s">
        <v>164</v>
      </c>
      <c r="N7" s="25">
        <v>3</v>
      </c>
      <c r="O7" s="208">
        <v>0.11</v>
      </c>
      <c r="P7" s="209">
        <v>200000</v>
      </c>
      <c r="Q7" s="210">
        <f t="shared" si="0"/>
        <v>22000</v>
      </c>
      <c r="S7" s="159"/>
      <c r="T7" s="25"/>
      <c r="U7" s="25"/>
      <c r="V7" s="25"/>
      <c r="W7" s="25"/>
      <c r="X7" s="25"/>
      <c r="Y7" s="161"/>
      <c r="AA7" s="211">
        <v>4</v>
      </c>
      <c r="AB7" s="203" t="s">
        <v>201</v>
      </c>
      <c r="AC7" s="209">
        <v>50</v>
      </c>
      <c r="AD7" s="209">
        <v>20</v>
      </c>
      <c r="AE7" s="209">
        <f t="shared" si="1"/>
        <v>1000</v>
      </c>
      <c r="AF7" s="212" t="s">
        <v>202</v>
      </c>
      <c r="AH7" s="159"/>
      <c r="AI7" s="25"/>
      <c r="AJ7" s="25"/>
      <c r="AK7" s="209"/>
      <c r="AL7" s="213"/>
      <c r="AM7" s="209"/>
      <c r="AN7" s="161"/>
      <c r="AP7" s="215"/>
      <c r="AQ7" s="203"/>
      <c r="AR7" s="203"/>
      <c r="AS7" s="216"/>
      <c r="AT7" s="217"/>
    </row>
    <row r="8" spans="1:48">
      <c r="A8" s="74" t="s">
        <v>57</v>
      </c>
      <c r="B8" s="75"/>
      <c r="C8" s="75"/>
      <c r="D8" s="75"/>
      <c r="E8" s="76">
        <f>SUMIF(N4:N1048576,"1",Q4:Q1048576)</f>
        <v>22500</v>
      </c>
      <c r="F8" s="76">
        <f>SUMIF(N4:N1048576,"2",Q4:Q1048576)</f>
        <v>30000</v>
      </c>
      <c r="G8" s="77">
        <f>SUMIF($N$4:$N$1048576,"3",$Q$4:$Q$1048576)</f>
        <v>22000</v>
      </c>
      <c r="H8" s="77">
        <f>SUMIF($N$4:$N$1048576,"4",$Q$4:$Q$1048576)</f>
        <v>12000</v>
      </c>
      <c r="I8" s="76">
        <f>SUM(E8,F8,G8,H8)</f>
        <v>86500</v>
      </c>
      <c r="K8" s="159" t="s">
        <v>102</v>
      </c>
      <c r="L8" s="25" t="s">
        <v>199</v>
      </c>
      <c r="M8" s="25" t="s">
        <v>164</v>
      </c>
      <c r="N8" s="25">
        <v>4</v>
      </c>
      <c r="O8" s="208">
        <v>0.12</v>
      </c>
      <c r="P8" s="209">
        <v>100000</v>
      </c>
      <c r="Q8" s="210">
        <f t="shared" si="0"/>
        <v>12000</v>
      </c>
      <c r="S8" s="159"/>
      <c r="T8" s="25"/>
      <c r="U8" s="25"/>
      <c r="V8" s="25"/>
      <c r="W8" s="25"/>
      <c r="X8" s="25"/>
      <c r="Y8" s="161"/>
      <c r="AA8" s="211"/>
      <c r="AB8" s="203"/>
      <c r="AC8" s="209"/>
      <c r="AD8" s="209"/>
      <c r="AE8" s="209"/>
      <c r="AF8" s="212"/>
      <c r="AH8" s="159"/>
      <c r="AI8" s="25"/>
      <c r="AJ8" s="25"/>
      <c r="AK8" s="209"/>
      <c r="AL8" s="213"/>
      <c r="AM8" s="209"/>
      <c r="AN8" s="161"/>
      <c r="AP8" s="215"/>
      <c r="AQ8" s="203"/>
      <c r="AR8" s="203"/>
      <c r="AS8" s="216"/>
      <c r="AT8" s="217"/>
    </row>
    <row r="9" spans="1:48">
      <c r="A9" s="78" t="s">
        <v>58</v>
      </c>
      <c r="B9" s="79"/>
      <c r="C9" s="79"/>
      <c r="D9" s="79"/>
      <c r="E9" s="80"/>
      <c r="F9" s="80"/>
      <c r="G9" s="81"/>
      <c r="H9" s="81"/>
      <c r="I9" s="80"/>
      <c r="K9" s="159"/>
      <c r="L9" s="25"/>
      <c r="M9" s="25"/>
      <c r="N9" s="25"/>
      <c r="O9" s="25"/>
      <c r="P9" s="209"/>
      <c r="Q9" s="210">
        <f t="shared" si="0"/>
        <v>0</v>
      </c>
      <c r="S9" s="159"/>
      <c r="T9" s="25"/>
      <c r="U9" s="25"/>
      <c r="V9" s="25"/>
      <c r="W9" s="25"/>
      <c r="X9" s="25"/>
      <c r="Y9" s="161"/>
      <c r="AA9" s="211"/>
      <c r="AB9" s="203"/>
      <c r="AC9" s="209"/>
      <c r="AD9" s="209"/>
      <c r="AE9" s="209"/>
      <c r="AF9" s="212"/>
      <c r="AH9" s="159"/>
      <c r="AI9" s="25"/>
      <c r="AJ9" s="25"/>
      <c r="AK9" s="209"/>
      <c r="AL9" s="213"/>
      <c r="AM9" s="209"/>
      <c r="AN9" s="161"/>
      <c r="AP9" s="215"/>
      <c r="AQ9" s="203"/>
      <c r="AR9" s="203"/>
      <c r="AS9" s="216"/>
      <c r="AT9" s="217"/>
    </row>
    <row r="10" spans="1:48">
      <c r="A10" s="82" t="s">
        <v>59</v>
      </c>
      <c r="B10" s="83"/>
      <c r="C10" s="83"/>
      <c r="D10" s="83"/>
      <c r="E10" s="80">
        <v>1100</v>
      </c>
      <c r="F10" s="84">
        <v>0</v>
      </c>
      <c r="G10" s="224">
        <f>SUMIF(Travel!$A$3:$A$1048576,"3",Travel!$N$3:$N$1048576)</f>
        <v>0</v>
      </c>
      <c r="H10" s="224">
        <f>SUMIF(Travel!$A$3:$A$1048576,"4",Travel!$N$3:$N$1048576)</f>
        <v>1733.85</v>
      </c>
      <c r="I10" s="76">
        <f t="shared" ref="I10:I12" si="2">SUM(E10,F10,G10,H10)</f>
        <v>2833.85</v>
      </c>
      <c r="K10" s="159"/>
      <c r="L10" s="25"/>
      <c r="M10" s="25"/>
      <c r="N10" s="25"/>
      <c r="O10" s="25"/>
      <c r="P10" s="209"/>
      <c r="Q10" s="210">
        <f t="shared" si="0"/>
        <v>0</v>
      </c>
      <c r="S10" s="159"/>
      <c r="T10" s="25"/>
      <c r="U10" s="25"/>
      <c r="V10" s="25"/>
      <c r="W10" s="25"/>
      <c r="X10" s="25"/>
      <c r="Y10" s="161"/>
      <c r="AA10" s="211"/>
      <c r="AB10" s="203"/>
      <c r="AC10" s="209"/>
      <c r="AD10" s="209"/>
      <c r="AE10" s="209"/>
      <c r="AF10" s="212"/>
      <c r="AH10" s="159"/>
      <c r="AI10" s="25"/>
      <c r="AJ10" s="25"/>
      <c r="AK10" s="209"/>
      <c r="AL10" s="213"/>
      <c r="AM10" s="209"/>
      <c r="AN10" s="161"/>
      <c r="AP10" s="215"/>
      <c r="AQ10" s="203"/>
      <c r="AR10" s="203"/>
      <c r="AS10" s="216"/>
      <c r="AT10" s="217"/>
    </row>
    <row r="11" spans="1:48">
      <c r="A11" s="82" t="s">
        <v>60</v>
      </c>
      <c r="B11" s="83"/>
      <c r="C11" s="83"/>
      <c r="D11" s="83"/>
      <c r="E11" s="80">
        <f>SUMIF(AA4:AA16,"1",AE4:AE16)</f>
        <v>1000</v>
      </c>
      <c r="F11" s="84">
        <f>SUMIF(AA4:AA16,"2",AE4:AE16)</f>
        <v>1000</v>
      </c>
      <c r="G11" s="81">
        <f>SUMIF($AA$4:$AA$16,"3",$AE$4:$AE$16)</f>
        <v>1000</v>
      </c>
      <c r="H11" s="81">
        <f>SUMIF($AA$4:$AA$16,"4",$AE$4:$AE$16)</f>
        <v>1000</v>
      </c>
      <c r="I11" s="76">
        <f t="shared" si="2"/>
        <v>4000</v>
      </c>
      <c r="K11" s="159"/>
      <c r="L11" s="25"/>
      <c r="M11" s="25"/>
      <c r="N11" s="25"/>
      <c r="O11" s="25"/>
      <c r="P11" s="209"/>
      <c r="Q11" s="210">
        <f t="shared" si="0"/>
        <v>0</v>
      </c>
      <c r="S11" s="159"/>
      <c r="T11" s="25"/>
      <c r="U11" s="25"/>
      <c r="V11" s="25"/>
      <c r="W11" s="25"/>
      <c r="X11" s="25"/>
      <c r="Y11" s="161"/>
      <c r="AA11" s="211"/>
      <c r="AB11" s="203"/>
      <c r="AC11" s="209"/>
      <c r="AD11" s="209"/>
      <c r="AE11" s="209"/>
      <c r="AF11" s="212"/>
      <c r="AH11" s="159"/>
      <c r="AI11" s="25"/>
      <c r="AJ11" s="25"/>
      <c r="AK11" s="209"/>
      <c r="AL11" s="213"/>
      <c r="AM11" s="209"/>
      <c r="AN11" s="161"/>
      <c r="AP11" s="215"/>
      <c r="AQ11" s="203"/>
      <c r="AR11" s="203"/>
      <c r="AS11" s="216"/>
      <c r="AT11" s="217"/>
    </row>
    <row r="12" spans="1:48">
      <c r="A12" s="82" t="s">
        <v>61</v>
      </c>
      <c r="B12" s="83"/>
      <c r="C12" s="83"/>
      <c r="D12" s="83"/>
      <c r="E12" s="80">
        <f>SUMIF(AH4:AH16,"1",AM4:AM16)</f>
        <v>0</v>
      </c>
      <c r="F12" s="84">
        <f>SUMIF(AH4:AH16,"2",AM4:AM16)</f>
        <v>5500</v>
      </c>
      <c r="G12" s="81">
        <f>SUMIF($AH$4:$AH$16,"3",$AM$4:$AM$16)</f>
        <v>0</v>
      </c>
      <c r="H12" s="81">
        <f>SUMIF($AH$4:$AH$16,"4",$AM$4:$AM$16)</f>
        <v>0</v>
      </c>
      <c r="I12" s="76">
        <f t="shared" si="2"/>
        <v>5500</v>
      </c>
      <c r="K12" s="159"/>
      <c r="L12" s="25"/>
      <c r="M12" s="25"/>
      <c r="N12" s="25"/>
      <c r="O12" s="25"/>
      <c r="P12" s="209"/>
      <c r="Q12" s="210">
        <f t="shared" si="0"/>
        <v>0</v>
      </c>
      <c r="S12" s="159"/>
      <c r="T12" s="25"/>
      <c r="U12" s="25"/>
      <c r="V12" s="25"/>
      <c r="W12" s="25"/>
      <c r="X12" s="25"/>
      <c r="Y12" s="161"/>
      <c r="AA12" s="211"/>
      <c r="AB12" s="203"/>
      <c r="AC12" s="209"/>
      <c r="AD12" s="209"/>
      <c r="AE12" s="209"/>
      <c r="AF12" s="212"/>
      <c r="AH12" s="159"/>
      <c r="AI12" s="25"/>
      <c r="AJ12" s="25"/>
      <c r="AK12" s="209"/>
      <c r="AL12" s="213"/>
      <c r="AM12" s="209"/>
      <c r="AN12" s="161"/>
      <c r="AP12" s="215"/>
      <c r="AQ12" s="203"/>
      <c r="AR12" s="203"/>
      <c r="AS12" s="216"/>
      <c r="AT12" s="217"/>
    </row>
    <row r="13" spans="1:48">
      <c r="A13" s="82" t="s">
        <v>64</v>
      </c>
      <c r="B13" s="85"/>
      <c r="C13" s="85"/>
      <c r="D13" s="225" t="s">
        <v>207</v>
      </c>
      <c r="E13" s="80"/>
      <c r="F13" s="80"/>
      <c r="G13" s="81"/>
      <c r="H13" s="81"/>
      <c r="I13" s="76"/>
      <c r="K13" s="159"/>
      <c r="L13" s="25"/>
      <c r="M13" s="25"/>
      <c r="N13" s="25"/>
      <c r="O13" s="25"/>
      <c r="P13" s="209"/>
      <c r="Q13" s="210">
        <f t="shared" si="0"/>
        <v>0</v>
      </c>
      <c r="S13" s="159"/>
      <c r="T13" s="25"/>
      <c r="U13" s="25"/>
      <c r="V13" s="25"/>
      <c r="W13" s="25"/>
      <c r="X13" s="25"/>
      <c r="Y13" s="161"/>
      <c r="AA13" s="211"/>
      <c r="AB13" s="203"/>
      <c r="AC13" s="209"/>
      <c r="AD13" s="209"/>
      <c r="AE13" s="209"/>
      <c r="AF13" s="212"/>
      <c r="AH13" s="159"/>
      <c r="AI13" s="25"/>
      <c r="AJ13" s="25"/>
      <c r="AK13" s="209"/>
      <c r="AL13" s="213"/>
      <c r="AM13" s="209"/>
      <c r="AN13" s="161"/>
      <c r="AP13" s="215"/>
      <c r="AQ13" s="203"/>
      <c r="AR13" s="203"/>
      <c r="AS13" s="216"/>
      <c r="AT13" s="217"/>
    </row>
    <row r="14" spans="1:48">
      <c r="A14" s="88"/>
      <c r="B14" s="83" t="s">
        <v>66</v>
      </c>
      <c r="C14" s="83"/>
      <c r="D14" s="89" t="s">
        <v>70</v>
      </c>
      <c r="E14" s="80">
        <f>SUMIFS(AT4:AT16,AP4:AP16,"1",AQ4:AQ16,"ODC #1")</f>
        <v>7000</v>
      </c>
      <c r="F14" s="84">
        <f>SUMIFS(AT4:AT16,AP4:AP16,"2",AQ4:AQ16,"ODC #1")</f>
        <v>7000</v>
      </c>
      <c r="G14" s="81">
        <f>SUMIFS($AT$4:$AT$16,$AP$4:$AP$16,"3",$AQ$4:$AQ$16,"ODC #1")</f>
        <v>0</v>
      </c>
      <c r="H14" s="81">
        <f>SUMIFS($AT$4:$AT$16,$AP$4:$AP$16,"4",$AQ$4:$AQ$16,"ODC #1")</f>
        <v>0</v>
      </c>
      <c r="I14" s="76">
        <f t="shared" ref="I14:I16" si="3">SUM(E14,F14,G14,H14)</f>
        <v>14000</v>
      </c>
      <c r="K14" s="159"/>
      <c r="L14" s="25"/>
      <c r="M14" s="25"/>
      <c r="N14" s="25"/>
      <c r="O14" s="25"/>
      <c r="P14" s="209"/>
      <c r="Q14" s="210">
        <f t="shared" si="0"/>
        <v>0</v>
      </c>
      <c r="S14" s="159"/>
      <c r="T14" s="25"/>
      <c r="U14" s="25"/>
      <c r="V14" s="25"/>
      <c r="W14" s="25"/>
      <c r="X14" s="25"/>
      <c r="Y14" s="161"/>
      <c r="AA14" s="211"/>
      <c r="AB14" s="203"/>
      <c r="AC14" s="209"/>
      <c r="AD14" s="209"/>
      <c r="AE14" s="209"/>
      <c r="AF14" s="212"/>
      <c r="AH14" s="159"/>
      <c r="AI14" s="25"/>
      <c r="AJ14" s="25"/>
      <c r="AK14" s="209"/>
      <c r="AL14" s="213"/>
      <c r="AM14" s="209"/>
      <c r="AN14" s="161"/>
      <c r="AP14" s="215"/>
      <c r="AQ14" s="203"/>
      <c r="AR14" s="203"/>
      <c r="AS14" s="216"/>
      <c r="AT14" s="217"/>
    </row>
    <row r="15" spans="1:48">
      <c r="A15" s="88"/>
      <c r="B15" s="83" t="s">
        <v>68</v>
      </c>
      <c r="C15" s="83"/>
      <c r="D15" s="89" t="s">
        <v>67</v>
      </c>
      <c r="E15" s="80">
        <f>SUMIFS($AT$4:$AT$16,$AP$4:$AP$16,"1",$AQ$4:$AQ$16,"ODC #2")</f>
        <v>0</v>
      </c>
      <c r="F15" s="80">
        <f>SUMIFS($AT$4:$AT$16,$AP$4:$AP$16,"2",$AQ$4:$AQ$16,"ODC #2")</f>
        <v>0</v>
      </c>
      <c r="G15" s="80">
        <f>SUMIFS($AT$4:$AT$16,$AP$4:$AP$16,"3",$AQ$4:$AQ$16,"ODC #2")</f>
        <v>500</v>
      </c>
      <c r="H15" s="80">
        <f>SUMIFS($AT$4:$AT$16,$AP$4:$AP$16,"4",$AQ$4:$AQ$16,"ODC #2")</f>
        <v>0</v>
      </c>
      <c r="I15" s="76">
        <f t="shared" si="3"/>
        <v>500</v>
      </c>
      <c r="K15" s="159"/>
      <c r="L15" s="25"/>
      <c r="M15" s="25"/>
      <c r="N15" s="25"/>
      <c r="O15" s="25"/>
      <c r="P15" s="209"/>
      <c r="Q15" s="210">
        <f t="shared" si="0"/>
        <v>0</v>
      </c>
      <c r="S15" s="159"/>
      <c r="T15" s="25"/>
      <c r="U15" s="25"/>
      <c r="V15" s="25"/>
      <c r="W15" s="25"/>
      <c r="X15" s="25"/>
      <c r="Y15" s="161"/>
      <c r="AA15" s="211"/>
      <c r="AB15" s="203"/>
      <c r="AC15" s="209"/>
      <c r="AD15" s="209"/>
      <c r="AE15" s="209"/>
      <c r="AF15" s="212"/>
      <c r="AH15" s="159"/>
      <c r="AI15" s="25"/>
      <c r="AJ15" s="25"/>
      <c r="AK15" s="209"/>
      <c r="AL15" s="213"/>
      <c r="AM15" s="209"/>
      <c r="AN15" s="161"/>
      <c r="AP15" s="215"/>
      <c r="AQ15" s="203"/>
      <c r="AR15" s="203"/>
      <c r="AS15" s="216"/>
      <c r="AT15" s="217"/>
    </row>
    <row r="16" spans="1:48">
      <c r="A16" s="90" t="s">
        <v>71</v>
      </c>
      <c r="B16" s="91"/>
      <c r="C16" s="91"/>
      <c r="D16" s="91"/>
      <c r="E16" s="92">
        <f t="shared" ref="E16:H16" si="4">SUM(E8:E15)</f>
        <v>31600</v>
      </c>
      <c r="F16" s="92">
        <f t="shared" si="4"/>
        <v>43500</v>
      </c>
      <c r="G16" s="92">
        <f t="shared" si="4"/>
        <v>23500</v>
      </c>
      <c r="H16" s="92">
        <f t="shared" si="4"/>
        <v>14733.85</v>
      </c>
      <c r="I16" s="226">
        <f t="shared" si="3"/>
        <v>113333.85</v>
      </c>
      <c r="K16" s="194"/>
      <c r="L16" s="195"/>
      <c r="M16" s="195"/>
      <c r="N16" s="195"/>
      <c r="O16" s="195"/>
      <c r="P16" s="227"/>
      <c r="Q16" s="228">
        <f t="shared" si="0"/>
        <v>0</v>
      </c>
      <c r="S16" s="198"/>
      <c r="T16" s="199"/>
      <c r="U16" s="199"/>
      <c r="V16" s="199"/>
      <c r="W16" s="199"/>
      <c r="X16" s="199"/>
      <c r="Y16" s="200"/>
      <c r="AA16" s="229"/>
      <c r="AB16" s="205"/>
      <c r="AC16" s="230"/>
      <c r="AD16" s="230"/>
      <c r="AE16" s="230"/>
      <c r="AF16" s="231"/>
      <c r="AH16" s="194"/>
      <c r="AI16" s="195"/>
      <c r="AJ16" s="195"/>
      <c r="AK16" s="227"/>
      <c r="AL16" s="232"/>
      <c r="AM16" s="227"/>
      <c r="AN16" s="201"/>
      <c r="AP16" s="233"/>
      <c r="AQ16" s="234"/>
      <c r="AR16" s="234"/>
      <c r="AS16" s="235"/>
      <c r="AT16" s="236"/>
    </row>
    <row r="17" spans="1:10">
      <c r="A17" s="54" t="s">
        <v>72</v>
      </c>
      <c r="B17" s="43"/>
      <c r="C17" s="94" t="s">
        <v>73</v>
      </c>
      <c r="D17" s="94"/>
      <c r="E17" s="95"/>
      <c r="F17" s="96"/>
      <c r="G17" s="237"/>
      <c r="H17" s="237"/>
      <c r="I17" s="238"/>
    </row>
    <row r="18" spans="1:10">
      <c r="A18" s="98" t="s">
        <v>211</v>
      </c>
      <c r="B18" s="99">
        <v>0.35</v>
      </c>
      <c r="C18" s="100" t="s">
        <v>75</v>
      </c>
      <c r="D18" s="100"/>
      <c r="E18" s="102">
        <f t="shared" ref="E18:H18" si="5">E16-E14</f>
        <v>24600</v>
      </c>
      <c r="F18" s="102">
        <f t="shared" si="5"/>
        <v>36500</v>
      </c>
      <c r="G18" s="102">
        <f t="shared" si="5"/>
        <v>23500</v>
      </c>
      <c r="H18" s="102">
        <f t="shared" si="5"/>
        <v>14733.85</v>
      </c>
      <c r="I18" s="239">
        <f t="shared" ref="I18:I19" si="6">SUM(E18,F18,G18,H18)</f>
        <v>99333.85</v>
      </c>
    </row>
    <row r="19" spans="1:10" ht="14.25" customHeight="1">
      <c r="A19" s="109"/>
      <c r="B19" s="110"/>
      <c r="C19" s="110"/>
      <c r="D19" s="110"/>
      <c r="E19" s="107">
        <f t="shared" ref="E19:H19" si="7">E18*$B$18</f>
        <v>8610</v>
      </c>
      <c r="F19" s="107">
        <f t="shared" si="7"/>
        <v>12775</v>
      </c>
      <c r="G19" s="107">
        <f t="shared" si="7"/>
        <v>8225</v>
      </c>
      <c r="H19" s="107">
        <f t="shared" si="7"/>
        <v>5156.8474999999999</v>
      </c>
      <c r="I19" s="240">
        <f t="shared" si="6"/>
        <v>34766.847500000003</v>
      </c>
    </row>
    <row r="20" spans="1:10">
      <c r="A20" s="90" t="s">
        <v>77</v>
      </c>
      <c r="B20" s="91"/>
      <c r="C20" s="91"/>
      <c r="D20" s="91"/>
      <c r="E20" s="111">
        <f t="shared" ref="E20:H20" si="8">E19+E16</f>
        <v>40210</v>
      </c>
      <c r="F20" s="111">
        <f t="shared" si="8"/>
        <v>56275</v>
      </c>
      <c r="G20" s="111">
        <f t="shared" si="8"/>
        <v>31725</v>
      </c>
      <c r="H20" s="111">
        <f t="shared" si="8"/>
        <v>19890.697500000002</v>
      </c>
      <c r="I20" s="240"/>
      <c r="J20" s="241"/>
    </row>
    <row r="21" spans="1:10" ht="15.75" customHeight="1">
      <c r="A21" s="90" t="s">
        <v>78</v>
      </c>
      <c r="B21" s="113"/>
      <c r="C21" s="113"/>
      <c r="D21" s="113"/>
      <c r="E21" s="242"/>
      <c r="F21" s="242"/>
      <c r="G21" s="243"/>
      <c r="H21" s="244"/>
      <c r="I21" s="111">
        <f>SUM(E20:H20)</f>
        <v>148100.69750000001</v>
      </c>
    </row>
    <row r="22" spans="1:10" ht="15.75" customHeight="1"/>
    <row r="23" spans="1:10" ht="15.75" customHeight="1">
      <c r="I23" s="241"/>
    </row>
    <row r="24" spans="1:10" ht="15.75" customHeight="1"/>
    <row r="25" spans="1:10" ht="15.75" customHeight="1"/>
    <row r="26" spans="1:10" ht="15.75" customHeight="1"/>
    <row r="27" spans="1:10" ht="15.75" customHeight="1"/>
    <row r="28" spans="1:10" ht="15.75" customHeight="1"/>
    <row r="29" spans="1:10" ht="15.75" customHeight="1"/>
    <row r="30" spans="1:10" ht="14.25" customHeight="1"/>
    <row r="31" spans="1:10" ht="15.75" customHeight="1"/>
    <row r="32" spans="1:10" ht="15.75" customHeight="1"/>
    <row r="33" spans="1:9" ht="15.75" customHeight="1"/>
    <row r="34" spans="1:9" ht="15.75" customHeight="1"/>
    <row r="35" spans="1:9" ht="15.75" customHeight="1"/>
    <row r="36" spans="1:9" ht="15.75" customHeight="1"/>
    <row r="37" spans="1:9" ht="15.75" customHeight="1"/>
    <row r="38" spans="1:9" ht="14.25" customHeight="1"/>
    <row r="39" spans="1:9" ht="15.75" customHeight="1">
      <c r="A39" s="116"/>
      <c r="B39" s="117"/>
      <c r="C39" s="117"/>
      <c r="D39" s="117"/>
      <c r="E39" s="117"/>
      <c r="F39" s="117"/>
      <c r="G39" s="117"/>
      <c r="H39" s="117"/>
      <c r="I39" s="117"/>
    </row>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P2:AT2"/>
    <mergeCell ref="A3:J3"/>
    <mergeCell ref="A2:I2"/>
    <mergeCell ref="K2:Q2"/>
    <mergeCell ref="S2:Y2"/>
    <mergeCell ref="AA2:AF2"/>
    <mergeCell ref="AH2:AN2"/>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Cover Page</vt:lpstr>
      <vt:lpstr>Composite Budget</vt:lpstr>
      <vt:lpstr>Personnel</vt:lpstr>
      <vt:lpstr>Travel</vt:lpstr>
      <vt:lpstr>Materials &amp; Supplies</vt:lpstr>
      <vt:lpstr>Equipment</vt:lpstr>
      <vt:lpstr>Consultant</vt:lpstr>
      <vt:lpstr>Subaward_Subcontractor1</vt:lpstr>
      <vt:lpstr>Subaward_Subcontractor2</vt:lpstr>
      <vt:lpstr>Other Direct Costs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O'Connor, Jessica@DeltaCouncil</dc:creator>
  <cp:lastModifiedBy>Guo, Lian</cp:lastModifiedBy>
  <dcterms:created xsi:type="dcterms:W3CDTF">2020-10-31T15:38:54Z</dcterms:created>
  <dcterms:modified xsi:type="dcterms:W3CDTF">2024-06-11T20:13:00Z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0x010100730BC9EA55763343BF3A13C291FC0520</vt:lpwstr>
  </property>
  <property fmtid="{D5CDD505-2E9C-101B-9397-08002B2CF9AE}" pid="3" name="Order">
    <vt:r8>2400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